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030" windowHeight="807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S188" i="1"/>
  <c r="K144"/>
  <c r="L144"/>
  <c r="M144"/>
  <c r="N144"/>
  <c r="O144"/>
  <c r="P144"/>
  <c r="Q144"/>
  <c r="R144"/>
  <c r="S144"/>
  <c r="T144"/>
  <c r="Q215"/>
  <c r="S142"/>
  <c r="S141"/>
  <c r="S140"/>
  <c r="S139"/>
  <c r="S138"/>
  <c r="S136"/>
  <c r="S137"/>
  <c r="S135"/>
  <c r="S134"/>
  <c r="S133"/>
  <c r="S132"/>
  <c r="S131"/>
  <c r="S130"/>
  <c r="S128"/>
  <c r="S129"/>
  <c r="S127"/>
  <c r="S126"/>
  <c r="S125"/>
  <c r="S124"/>
  <c r="S123"/>
  <c r="S121"/>
  <c r="S120"/>
  <c r="S25"/>
  <c r="S24"/>
  <c r="S23"/>
  <c r="S22"/>
  <c r="S38"/>
  <c r="S105"/>
  <c r="S106"/>
  <c r="S107"/>
  <c r="S108"/>
  <c r="S57"/>
  <c r="S104"/>
  <c r="S56"/>
  <c r="S103"/>
  <c r="S102"/>
  <c r="S101"/>
  <c r="S83"/>
  <c r="S82"/>
  <c r="S81"/>
  <c r="S72"/>
  <c r="S73"/>
  <c r="S74"/>
  <c r="S75"/>
  <c r="S76"/>
  <c r="S77"/>
  <c r="S78"/>
  <c r="S71"/>
  <c r="S68"/>
  <c r="S67"/>
  <c r="S55"/>
  <c r="S8"/>
  <c r="S9"/>
  <c r="S10"/>
  <c r="S11"/>
  <c r="S12"/>
  <c r="S13"/>
  <c r="S14"/>
  <c r="S15"/>
  <c r="S16"/>
  <c r="S17"/>
  <c r="S18"/>
  <c r="S19"/>
  <c r="S20"/>
  <c r="S21"/>
  <c r="S7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J80"/>
  <c r="S86"/>
  <c r="S85"/>
  <c r="S84"/>
  <c r="S40"/>
  <c r="S46"/>
  <c r="S47"/>
  <c r="S63"/>
  <c r="S39"/>
  <c r="S37"/>
  <c r="S35"/>
  <c r="S34"/>
  <c r="S33"/>
  <c r="S32"/>
  <c r="S31"/>
  <c r="S30"/>
  <c r="S94"/>
  <c r="S93"/>
  <c r="S92"/>
  <c r="S91"/>
  <c r="S90"/>
  <c r="S150"/>
  <c r="S149"/>
  <c r="S171"/>
  <c r="S51"/>
  <c r="S52"/>
  <c r="S187"/>
  <c r="S156"/>
  <c r="S155"/>
  <c r="S154"/>
  <c r="S45"/>
  <c r="S119"/>
  <c r="S211"/>
  <c r="S203"/>
  <c r="S186"/>
  <c r="S185"/>
  <c r="S181"/>
  <c r="S195"/>
  <c r="S175"/>
  <c r="S118"/>
  <c r="S117"/>
  <c r="S116"/>
  <c r="S115"/>
  <c r="S114"/>
  <c r="S113"/>
  <c r="S112"/>
  <c r="S111"/>
  <c r="S100"/>
  <c r="S99"/>
  <c r="S89"/>
  <c r="S66"/>
  <c r="S62"/>
  <c r="S61"/>
  <c r="S50"/>
  <c r="S54" s="1"/>
  <c r="S44"/>
  <c r="S43"/>
  <c r="S28"/>
  <c r="S27"/>
  <c r="S191"/>
  <c r="M60"/>
  <c r="O54"/>
  <c r="P54"/>
  <c r="Q54"/>
  <c r="R54"/>
  <c r="L194"/>
  <c r="M194"/>
  <c r="M42"/>
  <c r="M214"/>
  <c r="M210"/>
  <c r="M215" s="1"/>
  <c r="M206"/>
  <c r="M202"/>
  <c r="M198"/>
  <c r="M190"/>
  <c r="M184"/>
  <c r="M179"/>
  <c r="M174"/>
  <c r="M170"/>
  <c r="M165"/>
  <c r="M161"/>
  <c r="M153"/>
  <c r="M148"/>
  <c r="M110"/>
  <c r="M97"/>
  <c r="M70"/>
  <c r="M65"/>
  <c r="M54"/>
  <c r="M49"/>
  <c r="M26"/>
  <c r="S167"/>
  <c r="S98"/>
  <c r="S180"/>
  <c r="S162"/>
  <c r="S166"/>
  <c r="M88"/>
  <c r="N49"/>
  <c r="S200"/>
  <c r="K97"/>
  <c r="L97"/>
  <c r="N97"/>
  <c r="O97"/>
  <c r="P97"/>
  <c r="Q97"/>
  <c r="R97"/>
  <c r="T97"/>
  <c r="J97"/>
  <c r="K110" l="1"/>
  <c r="L110"/>
  <c r="N110"/>
  <c r="O110"/>
  <c r="P110"/>
  <c r="Q110"/>
  <c r="R110"/>
  <c r="T110"/>
  <c r="J110"/>
  <c r="K88"/>
  <c r="L88"/>
  <c r="N88"/>
  <c r="O88"/>
  <c r="P88"/>
  <c r="Q88"/>
  <c r="R88"/>
  <c r="T88"/>
  <c r="S97" l="1"/>
  <c r="S208"/>
  <c r="N65"/>
  <c r="O65"/>
  <c r="K190"/>
  <c r="L190"/>
  <c r="N190"/>
  <c r="O190"/>
  <c r="P190"/>
  <c r="Q190"/>
  <c r="R190"/>
  <c r="T190"/>
  <c r="K42"/>
  <c r="L42"/>
  <c r="N42"/>
  <c r="O42"/>
  <c r="P42"/>
  <c r="Q42"/>
  <c r="R42"/>
  <c r="T42"/>
  <c r="K26"/>
  <c r="L26"/>
  <c r="N26"/>
  <c r="O26"/>
  <c r="P26"/>
  <c r="Q26"/>
  <c r="R26"/>
  <c r="T26"/>
  <c r="S182"/>
  <c r="K60"/>
  <c r="L60"/>
  <c r="N60"/>
  <c r="O60"/>
  <c r="P60"/>
  <c r="R60"/>
  <c r="T60"/>
  <c r="K54"/>
  <c r="L54"/>
  <c r="N54"/>
  <c r="T54"/>
  <c r="J54"/>
  <c r="S183"/>
  <c r="S213"/>
  <c r="S212"/>
  <c r="S209"/>
  <c r="S205"/>
  <c r="S204"/>
  <c r="S201"/>
  <c r="S196"/>
  <c r="S197"/>
  <c r="S192"/>
  <c r="S193"/>
  <c r="T214"/>
  <c r="T202"/>
  <c r="K214"/>
  <c r="L214"/>
  <c r="N214"/>
  <c r="O214"/>
  <c r="P214"/>
  <c r="R214"/>
  <c r="J214"/>
  <c r="K210"/>
  <c r="L210"/>
  <c r="N210"/>
  <c r="N215" s="1"/>
  <c r="O210"/>
  <c r="O215" s="1"/>
  <c r="P210"/>
  <c r="P215" s="1"/>
  <c r="R210"/>
  <c r="R215" s="1"/>
  <c r="T210"/>
  <c r="J210"/>
  <c r="K206"/>
  <c r="L206"/>
  <c r="N206"/>
  <c r="O206"/>
  <c r="P206"/>
  <c r="R206"/>
  <c r="T206"/>
  <c r="J206"/>
  <c r="K202"/>
  <c r="L202"/>
  <c r="N202"/>
  <c r="O202"/>
  <c r="P202"/>
  <c r="R202"/>
  <c r="J202"/>
  <c r="K198"/>
  <c r="L198"/>
  <c r="N198"/>
  <c r="O198"/>
  <c r="P198"/>
  <c r="R198"/>
  <c r="T198"/>
  <c r="J198"/>
  <c r="N194"/>
  <c r="O194"/>
  <c r="P194"/>
  <c r="R194"/>
  <c r="T194"/>
  <c r="K194"/>
  <c r="J194"/>
  <c r="T184"/>
  <c r="T179"/>
  <c r="T174"/>
  <c r="T148"/>
  <c r="L70"/>
  <c r="K170"/>
  <c r="L170"/>
  <c r="O170"/>
  <c r="P170"/>
  <c r="R170"/>
  <c r="K49"/>
  <c r="L49"/>
  <c r="O49"/>
  <c r="P49"/>
  <c r="R49"/>
  <c r="J42"/>
  <c r="J190"/>
  <c r="J26"/>
  <c r="J49"/>
  <c r="K184"/>
  <c r="L184"/>
  <c r="O184"/>
  <c r="P184"/>
  <c r="R184"/>
  <c r="J184"/>
  <c r="K179"/>
  <c r="L179"/>
  <c r="O179"/>
  <c r="P179"/>
  <c r="R179"/>
  <c r="J179"/>
  <c r="J144"/>
  <c r="L165"/>
  <c r="J170"/>
  <c r="R174"/>
  <c r="R165"/>
  <c r="R161"/>
  <c r="R153"/>
  <c r="R148"/>
  <c r="L174"/>
  <c r="L161"/>
  <c r="L153"/>
  <c r="L148"/>
  <c r="L65"/>
  <c r="J65"/>
  <c r="K65"/>
  <c r="P65"/>
  <c r="T65"/>
  <c r="J70"/>
  <c r="K70"/>
  <c r="O70"/>
  <c r="P70"/>
  <c r="T70"/>
  <c r="J88"/>
  <c r="J148"/>
  <c r="K148"/>
  <c r="O148"/>
  <c r="P148"/>
  <c r="J153"/>
  <c r="K153"/>
  <c r="O153"/>
  <c r="P153"/>
  <c r="T153"/>
  <c r="J161"/>
  <c r="K161"/>
  <c r="O161"/>
  <c r="P161"/>
  <c r="T161"/>
  <c r="J165"/>
  <c r="K165"/>
  <c r="O165"/>
  <c r="P165"/>
  <c r="J174"/>
  <c r="K174"/>
  <c r="O174"/>
  <c r="P174"/>
  <c r="T215" l="1"/>
  <c r="K215"/>
  <c r="L215"/>
  <c r="S110"/>
  <c r="S88"/>
  <c r="S190"/>
  <c r="S26"/>
  <c r="S42"/>
  <c r="S184"/>
  <c r="S194"/>
  <c r="S60"/>
  <c r="S198"/>
  <c r="S214"/>
  <c r="S202"/>
  <c r="S206"/>
  <c r="S210"/>
  <c r="T165"/>
  <c r="T170"/>
  <c r="S49"/>
  <c r="S170"/>
  <c r="T49"/>
  <c r="S179"/>
  <c r="S148"/>
  <c r="J60"/>
  <c r="J215" s="1"/>
  <c r="S65"/>
  <c r="S165"/>
  <c r="S174"/>
  <c r="S161"/>
  <c r="S153"/>
  <c r="S70"/>
  <c r="S215" l="1"/>
</calcChain>
</file>

<file path=xl/sharedStrings.xml><?xml version="1.0" encoding="utf-8"?>
<sst xmlns="http://schemas.openxmlformats.org/spreadsheetml/2006/main" count="368" uniqueCount="243">
  <si>
    <t>Ionescu Marius</t>
  </si>
  <si>
    <t xml:space="preserve"> </t>
  </si>
  <si>
    <t>intocmit</t>
  </si>
  <si>
    <t xml:space="preserve">                                                                                                                                                      </t>
  </si>
  <si>
    <t>Ec. Adriana Hluhaniuc</t>
  </si>
  <si>
    <t>Ec. Carmen Prodan</t>
  </si>
  <si>
    <t>Director executiv - Direcţia Economică</t>
  </si>
  <si>
    <t>Preşedinte - Director general</t>
  </si>
  <si>
    <t xml:space="preserve">TOTAL GENERAL </t>
  </si>
  <si>
    <t>TOTAL</t>
  </si>
  <si>
    <t>69XXX00</t>
  </si>
  <si>
    <t>Bucuresti</t>
  </si>
  <si>
    <t>01.05. 2015</t>
  </si>
  <si>
    <t>02651</t>
  </si>
  <si>
    <t>EZ27005</t>
  </si>
  <si>
    <t>RO02TR</t>
  </si>
  <si>
    <t>EZ70050</t>
  </si>
  <si>
    <t>5069XXX</t>
  </si>
  <si>
    <t>01.05.  2015</t>
  </si>
  <si>
    <t>EZ27025</t>
  </si>
  <si>
    <t>ANCEU</t>
  </si>
  <si>
    <t>RO59TR</t>
  </si>
  <si>
    <t>008524</t>
  </si>
  <si>
    <t>EZ2700</t>
  </si>
  <si>
    <t>069XXX</t>
  </si>
  <si>
    <t>009250</t>
  </si>
  <si>
    <t>NEUROLOGY</t>
  </si>
  <si>
    <t>EZ4215</t>
  </si>
  <si>
    <t>Ilfov</t>
  </si>
  <si>
    <t>Sintesti</t>
  </si>
  <si>
    <t>SERVICES</t>
  </si>
  <si>
    <t>RO09TR</t>
  </si>
  <si>
    <t xml:space="preserve">MEDICAL </t>
  </si>
  <si>
    <t>RO12TREZ7005069XXX002568</t>
  </si>
  <si>
    <t>AIR LIQUIDE VITALAIRE</t>
  </si>
  <si>
    <t>ATOMEDICAL VEST</t>
  </si>
  <si>
    <t>RO97TREZ6215069XXX003608</t>
  </si>
  <si>
    <t>Timisoara</t>
  </si>
  <si>
    <t xml:space="preserve">LINDE GAZ </t>
  </si>
  <si>
    <t>RO27TREZ7005069XXX005305</t>
  </si>
  <si>
    <t>BIOSINTEX</t>
  </si>
  <si>
    <t>NEWMEDICS</t>
  </si>
  <si>
    <t>RO29TREZ2165069XXX015101</t>
  </si>
  <si>
    <t>Cluj Napoca</t>
  </si>
  <si>
    <t>RO92TREZ7005069XXX003941</t>
  </si>
  <si>
    <t>AUDIO NOVA</t>
  </si>
  <si>
    <t>RO62TREZ2165069XXX009560</t>
  </si>
  <si>
    <t>ROMSOUND</t>
  </si>
  <si>
    <t>RO53TREZ2165069XXX011177</t>
  </si>
  <si>
    <t>MEDICA M3 COMEXIM</t>
  </si>
  <si>
    <t>RO94TREZ4215069XXX002288</t>
  </si>
  <si>
    <t>MOTIVATION</t>
  </si>
  <si>
    <t>01.05.   2015</t>
  </si>
  <si>
    <t>RO63TREZ7005069XXX003008</t>
  </si>
  <si>
    <t>plata</t>
  </si>
  <si>
    <t>RON</t>
  </si>
  <si>
    <t>beneficiarului</t>
  </si>
  <si>
    <t>suma</t>
  </si>
  <si>
    <t xml:space="preserve">data </t>
  </si>
  <si>
    <t>numar</t>
  </si>
  <si>
    <t>legal</t>
  </si>
  <si>
    <t>contr.</t>
  </si>
  <si>
    <t>Suma de plata</t>
  </si>
  <si>
    <t>Retineri</t>
  </si>
  <si>
    <t>Refuz</t>
  </si>
  <si>
    <t xml:space="preserve">Suma datorata </t>
  </si>
  <si>
    <t>Factura</t>
  </si>
  <si>
    <t>Nr. Cont</t>
  </si>
  <si>
    <t>Trezoreria</t>
  </si>
  <si>
    <t>Data ang.</t>
  </si>
  <si>
    <t>Nr</t>
  </si>
  <si>
    <t>Localitatea</t>
  </si>
  <si>
    <t>Beneficiar</t>
  </si>
  <si>
    <t>Nr.crt</t>
  </si>
  <si>
    <t>CAS Maramures</t>
  </si>
  <si>
    <t xml:space="preserve">ORTOPROFIL </t>
  </si>
  <si>
    <t>EXPRESS</t>
  </si>
  <si>
    <t xml:space="preserve">trimis in ERP </t>
  </si>
  <si>
    <t>BEST</t>
  </si>
  <si>
    <t>PAUL HARTMANN</t>
  </si>
  <si>
    <t>MESSER</t>
  </si>
  <si>
    <t>ROMANIA</t>
  </si>
  <si>
    <t>platit in</t>
  </si>
  <si>
    <t>CLARFON</t>
  </si>
  <si>
    <t>VALDOMEDICA</t>
  </si>
  <si>
    <t>TRADING</t>
  </si>
  <si>
    <t>precedent</t>
  </si>
  <si>
    <t>curent</t>
  </si>
  <si>
    <t xml:space="preserve">Ramas de </t>
  </si>
  <si>
    <t>rap control 2456</t>
  </si>
  <si>
    <t>MEDIC MAG</t>
  </si>
  <si>
    <t>M-G EXIM ROMITALIA</t>
  </si>
  <si>
    <t>Sef serviciu</t>
  </si>
  <si>
    <t>ian 2018</t>
  </si>
  <si>
    <t>THERANOVA</t>
  </si>
  <si>
    <t>PROTEARE</t>
  </si>
  <si>
    <t>ORTOPEDICA</t>
  </si>
  <si>
    <t>AKTIVORT</t>
  </si>
  <si>
    <t xml:space="preserve">OSTEOPHARM </t>
  </si>
  <si>
    <t>STARKEY</t>
  </si>
  <si>
    <t>LABORATORIES</t>
  </si>
  <si>
    <t xml:space="preserve">ORTODAC </t>
  </si>
  <si>
    <t>ADAPTARE</t>
  </si>
  <si>
    <t>RECUPERARE</t>
  </si>
  <si>
    <t>KINETOTERAPIE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</si>
  <si>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</si>
  <si>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174053</t>
  </si>
  <si>
    <t>30-03-2018</t>
  </si>
  <si>
    <t>3160</t>
  </si>
  <si>
    <t>3</t>
  </si>
  <si>
    <t>Nu</t>
  </si>
  <si>
    <t>ADAPTARE RECUPERARE KINETOTERAPIE SRL</t>
  </si>
  <si>
    <t>1569</t>
  </si>
  <si>
    <t>1212</t>
  </si>
  <si>
    <t>1339</t>
  </si>
  <si>
    <t>1232</t>
  </si>
  <si>
    <t>1314</t>
  </si>
  <si>
    <t>1292</t>
  </si>
  <si>
    <t>1211</t>
  </si>
  <si>
    <t>1216</t>
  </si>
  <si>
    <t>1416</t>
  </si>
  <si>
    <t>291</t>
  </si>
  <si>
    <t>28-03-2018</t>
  </si>
  <si>
    <t>172176</t>
  </si>
  <si>
    <t>172175</t>
  </si>
  <si>
    <t>172177</t>
  </si>
  <si>
    <t>172178</t>
  </si>
  <si>
    <t>1442729</t>
  </si>
  <si>
    <t>1442730</t>
  </si>
  <si>
    <t>BSX209365</t>
  </si>
  <si>
    <t>31-03-2018</t>
  </si>
  <si>
    <t>BSX209356</t>
  </si>
  <si>
    <t>CLOF03005</t>
  </si>
  <si>
    <t>0072011376</t>
  </si>
  <si>
    <t>0072011379</t>
  </si>
  <si>
    <t>0072011360</t>
  </si>
  <si>
    <t>0072011380</t>
  </si>
  <si>
    <t>29-03-2018</t>
  </si>
  <si>
    <t>1392</t>
  </si>
  <si>
    <t>72768</t>
  </si>
  <si>
    <t>72771</t>
  </si>
  <si>
    <t>72770</t>
  </si>
  <si>
    <t>70380</t>
  </si>
  <si>
    <t>27-03-2018</t>
  </si>
  <si>
    <t>70345</t>
  </si>
  <si>
    <t>21-03-2018</t>
  </si>
  <si>
    <t>70330</t>
  </si>
  <si>
    <t>20-03-2018</t>
  </si>
  <si>
    <t>70344</t>
  </si>
  <si>
    <t>70343</t>
  </si>
  <si>
    <t>70269</t>
  </si>
  <si>
    <t>14-03-2018</t>
  </si>
  <si>
    <t>70271</t>
  </si>
  <si>
    <t>70270</t>
  </si>
  <si>
    <t>MSNMM 18</t>
  </si>
  <si>
    <t>8960183462</t>
  </si>
  <si>
    <t>MGRX0504</t>
  </si>
  <si>
    <t>320180336</t>
  </si>
  <si>
    <t>320180306</t>
  </si>
  <si>
    <t>320180245</t>
  </si>
  <si>
    <t>15-03-2018</t>
  </si>
  <si>
    <t>17424</t>
  </si>
  <si>
    <t>12-04-2018</t>
  </si>
  <si>
    <t>17422</t>
  </si>
  <si>
    <t>17425</t>
  </si>
  <si>
    <t>17426</t>
  </si>
  <si>
    <t>17423</t>
  </si>
  <si>
    <t>FEORP00005848</t>
  </si>
  <si>
    <t>1200406</t>
  </si>
  <si>
    <t>2400342</t>
  </si>
  <si>
    <t>2400338</t>
  </si>
  <si>
    <t>2400343</t>
  </si>
  <si>
    <t>2400337</t>
  </si>
  <si>
    <t>2400339</t>
  </si>
  <si>
    <t>2400341</t>
  </si>
  <si>
    <t>2400340</t>
  </si>
  <si>
    <t>ORTO F 20546</t>
  </si>
  <si>
    <t>14000071</t>
  </si>
  <si>
    <t>1116656426</t>
  </si>
  <si>
    <t>91818</t>
  </si>
  <si>
    <t>91817</t>
  </si>
  <si>
    <t>22-03-2018</t>
  </si>
  <si>
    <t>91816</t>
  </si>
  <si>
    <t>13-03-2018</t>
  </si>
  <si>
    <t>OD2018022</t>
  </si>
  <si>
    <t>3446</t>
  </si>
  <si>
    <t>2831</t>
  </si>
  <si>
    <t>aprlie  2018</t>
  </si>
  <si>
    <t xml:space="preserve">trimis ERP </t>
  </si>
  <si>
    <t>PROTMED</t>
  </si>
  <si>
    <t>PROTETIKA</t>
  </si>
  <si>
    <t>000006001</t>
  </si>
  <si>
    <t>8052</t>
  </si>
  <si>
    <t>172189</t>
  </si>
  <si>
    <t>172188</t>
  </si>
  <si>
    <t>000006002</t>
  </si>
  <si>
    <t>30-04-2018</t>
  </si>
  <si>
    <t>302</t>
  </si>
  <si>
    <t>27-04-2018</t>
  </si>
  <si>
    <t>174063</t>
  </si>
  <si>
    <t>172191</t>
  </si>
  <si>
    <t>172190</t>
  </si>
  <si>
    <t>1445905</t>
  </si>
  <si>
    <t>04-04-2018</t>
  </si>
  <si>
    <t>2016401</t>
  </si>
  <si>
    <t>05-04-2018</t>
  </si>
  <si>
    <t>2016403</t>
  </si>
  <si>
    <t>19-04-2018</t>
  </si>
  <si>
    <t>2016441</t>
  </si>
  <si>
    <t>23-04-2018</t>
  </si>
  <si>
    <t>2016448</t>
  </si>
  <si>
    <t>2016449</t>
  </si>
  <si>
    <t>20-04-2018</t>
  </si>
  <si>
    <t>2016443</t>
  </si>
  <si>
    <t>2016444</t>
  </si>
  <si>
    <t>BSX209465</t>
  </si>
  <si>
    <t>BSX209466</t>
  </si>
  <si>
    <t>0072011516</t>
  </si>
  <si>
    <t>28-04-2018</t>
  </si>
  <si>
    <t>0072011520</t>
  </si>
  <si>
    <t>0072011518</t>
  </si>
  <si>
    <t>1410</t>
  </si>
  <si>
    <t>73695</t>
  </si>
  <si>
    <t>73696</t>
  </si>
  <si>
    <t>72878</t>
  </si>
  <si>
    <t>25-04-2018</t>
  </si>
  <si>
    <t>72879</t>
  </si>
  <si>
    <t>70585</t>
  </si>
  <si>
    <t>70586</t>
  </si>
  <si>
    <t>70563</t>
  </si>
  <si>
    <t>18-04-2018</t>
  </si>
  <si>
    <t>70562</t>
  </si>
  <si>
    <t>ec.Blaga  Gabriela</t>
  </si>
  <si>
    <t>Centralizatorul facturilor aferente dispozitivelor medicale platite in luna  mai 2018</t>
  </si>
  <si>
    <t>mai  2018</t>
  </si>
  <si>
    <t>172202</t>
  </si>
  <si>
    <t>172204</t>
  </si>
  <si>
    <t>172203</t>
  </si>
  <si>
    <t>174071</t>
  </si>
  <si>
    <t>8053</t>
  </si>
  <si>
    <t>000006184</t>
  </si>
  <si>
    <t>Director executiv  - Direcţia Relaţii Contractuale</t>
  </si>
  <si>
    <t>ec. Camelia Stretea</t>
  </si>
</sst>
</file>

<file path=xl/styles.xml><?xml version="1.0" encoding="utf-8"?>
<styleSheet xmlns="http://schemas.openxmlformats.org/spreadsheetml/2006/main">
  <numFmts count="1">
    <numFmt numFmtId="44" formatCode="_-* #,##0.00\ &quot;lei&quot;_-;\-* #,##0.00\ &quot;lei&quot;_-;_-* &quot;-&quot;??\ &quot;lei&quot;_-;_-@_-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1" fillId="0" borderId="0"/>
  </cellStyleXfs>
  <cellXfs count="278">
    <xf numFmtId="0" fontId="0" fillId="0" borderId="0" xfId="0"/>
    <xf numFmtId="0" fontId="0" fillId="2" borderId="0" xfId="0" applyFill="1"/>
    <xf numFmtId="0" fontId="1" fillId="2" borderId="0" xfId="0" applyFont="1" applyFill="1"/>
    <xf numFmtId="44" fontId="2" fillId="2" borderId="0" xfId="1" applyFont="1" applyFill="1" applyAlignment="1">
      <alignment horizontal="center"/>
    </xf>
    <xf numFmtId="4" fontId="1" fillId="2" borderId="0" xfId="0" applyNumberFormat="1" applyFont="1" applyFill="1"/>
    <xf numFmtId="4" fontId="0" fillId="2" borderId="0" xfId="0" applyNumberFormat="1" applyFill="1"/>
    <xf numFmtId="0" fontId="2" fillId="0" borderId="0" xfId="0" applyFont="1" applyFill="1" applyBorder="1"/>
    <xf numFmtId="0" fontId="2" fillId="0" borderId="0" xfId="0" applyFont="1" applyFill="1"/>
    <xf numFmtId="4" fontId="3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/>
    <xf numFmtId="4" fontId="2" fillId="2" borderId="0" xfId="0" applyNumberFormat="1" applyFont="1" applyFill="1" applyBorder="1"/>
    <xf numFmtId="0" fontId="3" fillId="2" borderId="0" xfId="2" applyFont="1" applyFill="1" applyAlignment="1">
      <alignment horizontal="center"/>
    </xf>
    <xf numFmtId="0" fontId="3" fillId="2" borderId="0" xfId="2" applyFont="1" applyFill="1" applyBorder="1" applyAlignment="1"/>
    <xf numFmtId="4" fontId="2" fillId="2" borderId="0" xfId="2" applyNumberFormat="1" applyFont="1" applyFill="1" applyAlignment="1">
      <alignment horizontal="left"/>
    </xf>
    <xf numFmtId="0" fontId="2" fillId="2" borderId="0" xfId="3" applyFont="1" applyFill="1" applyBorder="1"/>
    <xf numFmtId="0" fontId="2" fillId="0" borderId="0" xfId="2" applyFont="1" applyFill="1" applyBorder="1" applyAlignment="1">
      <alignment vertical="center"/>
    </xf>
    <xf numFmtId="0" fontId="2" fillId="2" borderId="0" xfId="2" applyFont="1" applyFill="1" applyBorder="1"/>
    <xf numFmtId="0" fontId="3" fillId="0" borderId="0" xfId="2" applyFont="1" applyBorder="1" applyAlignment="1">
      <alignment vertical="center"/>
    </xf>
    <xf numFmtId="0" fontId="2" fillId="2" borderId="0" xfId="2" applyFont="1" applyFill="1" applyBorder="1" applyAlignment="1"/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 wrapText="1"/>
    </xf>
    <xf numFmtId="0" fontId="3" fillId="2" borderId="13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10" fillId="2" borderId="0" xfId="2" applyFont="1" applyFill="1" applyAlignment="1"/>
    <xf numFmtId="0" fontId="9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1" xfId="0" applyFont="1" applyFill="1" applyBorder="1"/>
    <xf numFmtId="2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right"/>
    </xf>
    <xf numFmtId="0" fontId="11" fillId="2" borderId="1" xfId="3" applyFont="1" applyFill="1" applyBorder="1"/>
    <xf numFmtId="0" fontId="11" fillId="2" borderId="1" xfId="3" applyFont="1" applyFill="1" applyBorder="1" applyAlignment="1">
      <alignment horizontal="center"/>
    </xf>
    <xf numFmtId="0" fontId="11" fillId="2" borderId="3" xfId="3" applyFont="1" applyFill="1" applyBorder="1"/>
    <xf numFmtId="0" fontId="11" fillId="2" borderId="3" xfId="3" applyFont="1" applyFill="1" applyBorder="1" applyAlignment="1">
      <alignment horizontal="center"/>
    </xf>
    <xf numFmtId="2" fontId="11" fillId="2" borderId="1" xfId="3" applyNumberFormat="1" applyFont="1" applyFill="1" applyBorder="1" applyAlignment="1">
      <alignment horizontal="right"/>
    </xf>
    <xf numFmtId="0" fontId="10" fillId="2" borderId="1" xfId="3" applyFont="1" applyFill="1" applyBorder="1"/>
    <xf numFmtId="0" fontId="10" fillId="2" borderId="1" xfId="3" applyFont="1" applyFill="1" applyBorder="1" applyAlignment="1">
      <alignment horizontal="center"/>
    </xf>
    <xf numFmtId="0" fontId="11" fillId="2" borderId="5" xfId="3" applyFont="1" applyFill="1" applyBorder="1" applyAlignment="1">
      <alignment horizontal="center"/>
    </xf>
    <xf numFmtId="14" fontId="11" fillId="2" borderId="5" xfId="0" applyNumberFormat="1" applyFont="1" applyFill="1" applyBorder="1" applyAlignment="1">
      <alignment horizontal="right"/>
    </xf>
    <xf numFmtId="0" fontId="10" fillId="2" borderId="2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 vertical="center" wrapText="1"/>
    </xf>
    <xf numFmtId="2" fontId="10" fillId="2" borderId="1" xfId="3" applyNumberFormat="1" applyFont="1" applyFill="1" applyBorder="1"/>
    <xf numFmtId="2" fontId="10" fillId="2" borderId="3" xfId="3" applyNumberFormat="1" applyFont="1" applyFill="1" applyBorder="1"/>
    <xf numFmtId="2" fontId="11" fillId="2" borderId="3" xfId="3" applyNumberFormat="1" applyFont="1" applyFill="1" applyBorder="1" applyAlignment="1">
      <alignment horizontal="right"/>
    </xf>
    <xf numFmtId="2" fontId="11" fillId="2" borderId="3" xfId="0" applyNumberFormat="1" applyFont="1" applyFill="1" applyBorder="1"/>
    <xf numFmtId="2" fontId="11" fillId="2" borderId="3" xfId="3" applyNumberFormat="1" applyFont="1" applyFill="1" applyBorder="1"/>
    <xf numFmtId="2" fontId="11" fillId="2" borderId="1" xfId="3" applyNumberFormat="1" applyFont="1" applyFill="1" applyBorder="1"/>
    <xf numFmtId="0" fontId="2" fillId="2" borderId="10" xfId="0" applyFont="1" applyFill="1" applyBorder="1" applyAlignment="1">
      <alignment vertical="center"/>
    </xf>
    <xf numFmtId="0" fontId="3" fillId="2" borderId="0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2" fontId="12" fillId="2" borderId="1" xfId="3" applyNumberFormat="1" applyFont="1" applyFill="1" applyBorder="1"/>
    <xf numFmtId="2" fontId="12" fillId="2" borderId="1" xfId="2" applyNumberFormat="1" applyFont="1" applyFill="1" applyBorder="1"/>
    <xf numFmtId="14" fontId="11" fillId="2" borderId="1" xfId="0" applyNumberFormat="1" applyFont="1" applyFill="1" applyBorder="1"/>
    <xf numFmtId="0" fontId="13" fillId="2" borderId="1" xfId="0" applyFont="1" applyFill="1" applyBorder="1"/>
    <xf numFmtId="2" fontId="13" fillId="2" borderId="1" xfId="0" applyNumberFormat="1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3" fillId="2" borderId="0" xfId="0" applyFont="1" applyFill="1"/>
    <xf numFmtId="0" fontId="3" fillId="2" borderId="6" xfId="2" applyFont="1" applyFill="1" applyBorder="1" applyAlignment="1">
      <alignment horizontal="center" vertical="center" wrapText="1"/>
    </xf>
    <xf numFmtId="2" fontId="12" fillId="2" borderId="3" xfId="3" applyNumberFormat="1" applyFont="1" applyFill="1" applyBorder="1"/>
    <xf numFmtId="2" fontId="9" fillId="2" borderId="1" xfId="3" applyNumberFormat="1" applyFont="1" applyFill="1" applyBorder="1"/>
    <xf numFmtId="4" fontId="9" fillId="2" borderId="1" xfId="3" applyNumberFormat="1" applyFont="1" applyFill="1" applyBorder="1"/>
    <xf numFmtId="4" fontId="15" fillId="2" borderId="0" xfId="2" applyNumberFormat="1" applyFont="1" applyFill="1" applyBorder="1" applyAlignment="1"/>
    <xf numFmtId="0" fontId="2" fillId="2" borderId="2" xfId="2" applyFont="1" applyFill="1" applyBorder="1" applyAlignment="1">
      <alignment horizontal="center" shrinkToFit="1"/>
    </xf>
    <xf numFmtId="4" fontId="2" fillId="2" borderId="3" xfId="2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13" fillId="2" borderId="3" xfId="0" applyFont="1" applyFill="1" applyBorder="1"/>
    <xf numFmtId="49" fontId="2" fillId="2" borderId="1" xfId="3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 wrapText="1"/>
    </xf>
    <xf numFmtId="4" fontId="16" fillId="2" borderId="0" xfId="0" applyNumberFormat="1" applyFont="1" applyFill="1"/>
    <xf numFmtId="0" fontId="0" fillId="2" borderId="8" xfId="0" applyFill="1" applyBorder="1"/>
    <xf numFmtId="0" fontId="4" fillId="2" borderId="7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left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justify" vertical="center"/>
    </xf>
    <xf numFmtId="0" fontId="2" fillId="2" borderId="1" xfId="3" applyFont="1" applyFill="1" applyBorder="1" applyAlignment="1">
      <alignment horizontal="left" vertical="center" wrapText="1"/>
    </xf>
    <xf numFmtId="0" fontId="2" fillId="2" borderId="7" xfId="3" applyFont="1" applyFill="1" applyBorder="1"/>
    <xf numFmtId="0" fontId="2" fillId="2" borderId="7" xfId="3" applyFont="1" applyFill="1" applyBorder="1" applyAlignment="1">
      <alignment horizontal="left"/>
    </xf>
    <xf numFmtId="0" fontId="3" fillId="2" borderId="1" xfId="3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1" xfId="3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justify" vertical="center"/>
    </xf>
    <xf numFmtId="14" fontId="2" fillId="2" borderId="4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horizontal="left" vertical="center"/>
    </xf>
    <xf numFmtId="0" fontId="2" fillId="2" borderId="3" xfId="3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3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/>
    </xf>
    <xf numFmtId="0" fontId="1" fillId="2" borderId="7" xfId="0" applyFont="1" applyFill="1" applyBorder="1"/>
    <xf numFmtId="0" fontId="2" fillId="2" borderId="10" xfId="3" applyFont="1" applyFill="1" applyBorder="1" applyAlignment="1">
      <alignment horizontal="left" vertical="center"/>
    </xf>
    <xf numFmtId="0" fontId="2" fillId="2" borderId="9" xfId="3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6" xfId="3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0" fillId="2" borderId="4" xfId="0" applyFill="1" applyBorder="1"/>
    <xf numFmtId="0" fontId="14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4" fontId="2" fillId="2" borderId="0" xfId="0" applyNumberFormat="1" applyFont="1" applyFill="1" applyAlignment="1">
      <alignment horizontal="center"/>
    </xf>
    <xf numFmtId="49" fontId="13" fillId="2" borderId="1" xfId="0" applyNumberFormat="1" applyFont="1" applyFill="1" applyBorder="1" applyAlignment="1">
      <alignment horizontal="right"/>
    </xf>
    <xf numFmtId="49" fontId="11" fillId="2" borderId="1" xfId="0" applyNumberFormat="1" applyFont="1" applyFill="1" applyBorder="1" applyAlignment="1">
      <alignment horizontal="right"/>
    </xf>
    <xf numFmtId="0" fontId="4" fillId="2" borderId="4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justify"/>
    </xf>
    <xf numFmtId="0" fontId="0" fillId="0" borderId="15" xfId="0" applyBorder="1"/>
    <xf numFmtId="4" fontId="0" fillId="0" borderId="15" xfId="0" applyNumberFormat="1" applyBorder="1" applyAlignment="1">
      <alignment horizontal="right"/>
    </xf>
    <xf numFmtId="4" fontId="0" fillId="3" borderId="15" xfId="0" applyNumberFormat="1" applyFill="1" applyBorder="1" applyAlignment="1">
      <alignment horizontal="right"/>
    </xf>
    <xf numFmtId="0" fontId="0" fillId="3" borderId="15" xfId="0" applyFill="1" applyBorder="1"/>
    <xf numFmtId="4" fontId="4" fillId="2" borderId="11" xfId="2" applyNumberFormat="1" applyFont="1" applyFill="1" applyBorder="1"/>
    <xf numFmtId="4" fontId="4" fillId="2" borderId="9" xfId="2" applyNumberFormat="1" applyFont="1" applyFill="1" applyBorder="1"/>
    <xf numFmtId="49" fontId="4" fillId="2" borderId="9" xfId="2" applyNumberFormat="1" applyFont="1" applyFill="1" applyBorder="1"/>
    <xf numFmtId="0" fontId="4" fillId="2" borderId="1" xfId="2" applyFont="1" applyFill="1" applyBorder="1" applyAlignment="1">
      <alignment horizontal="center"/>
    </xf>
    <xf numFmtId="0" fontId="17" fillId="2" borderId="1" xfId="2" applyFont="1" applyFill="1" applyBorder="1" applyAlignment="1">
      <alignment horizontal="center"/>
    </xf>
    <xf numFmtId="4" fontId="4" fillId="2" borderId="14" xfId="2" applyNumberFormat="1" applyFont="1" applyFill="1" applyBorder="1" applyAlignment="1">
      <alignment horizontal="center"/>
    </xf>
    <xf numFmtId="2" fontId="9" fillId="2" borderId="3" xfId="3" applyNumberFormat="1" applyFont="1" applyFill="1" applyBorder="1"/>
    <xf numFmtId="0" fontId="2" fillId="2" borderId="7" xfId="0" applyFont="1" applyFill="1" applyBorder="1" applyAlignment="1">
      <alignment horizontal="center" vertical="center"/>
    </xf>
    <xf numFmtId="14" fontId="11" fillId="2" borderId="5" xfId="3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4" fontId="13" fillId="2" borderId="1" xfId="0" applyNumberFormat="1" applyFont="1" applyFill="1" applyBorder="1"/>
    <xf numFmtId="0" fontId="0" fillId="4" borderId="15" xfId="0" applyFill="1" applyBorder="1"/>
    <xf numFmtId="1" fontId="13" fillId="2" borderId="1" xfId="0" applyNumberFormat="1" applyFont="1" applyFill="1" applyBorder="1"/>
    <xf numFmtId="49" fontId="2" fillId="2" borderId="1" xfId="3" applyNumberFormat="1" applyFont="1" applyFill="1" applyBorder="1" applyAlignment="1">
      <alignment horizontal="right" vertical="center" wrapText="1"/>
    </xf>
    <xf numFmtId="4" fontId="0" fillId="3" borderId="0" xfId="0" applyNumberForma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4" borderId="0" xfId="0" applyFill="1" applyBorder="1"/>
    <xf numFmtId="0" fontId="0" fillId="3" borderId="0" xfId="0" applyFill="1" applyBorder="1"/>
    <xf numFmtId="0" fontId="2" fillId="2" borderId="6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left" vertical="center" wrapText="1"/>
    </xf>
    <xf numFmtId="14" fontId="2" fillId="2" borderId="7" xfId="2" applyNumberFormat="1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3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justify" vertical="center"/>
    </xf>
    <xf numFmtId="0" fontId="2" fillId="2" borderId="7" xfId="3" applyFont="1" applyFill="1" applyBorder="1" applyAlignment="1">
      <alignment horizontal="justify" vertical="center"/>
    </xf>
    <xf numFmtId="0" fontId="2" fillId="2" borderId="4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left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8" xfId="3" applyFont="1" applyFill="1" applyBorder="1" applyAlignment="1">
      <alignment horizontal="left" vertical="center"/>
    </xf>
    <xf numFmtId="0" fontId="2" fillId="2" borderId="6" xfId="3" applyFont="1" applyFill="1" applyBorder="1" applyAlignment="1">
      <alignment horizontal="left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7" xfId="2" applyFont="1" applyFill="1" applyBorder="1" applyAlignment="1">
      <alignment horizontal="justify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3" fillId="2" borderId="0" xfId="2" applyFont="1" applyFill="1" applyBorder="1" applyAlignment="1">
      <alignment horizontal="left" vertical="center"/>
    </xf>
    <xf numFmtId="0" fontId="2" fillId="2" borderId="0" xfId="2" applyFont="1" applyFill="1" applyAlignment="1">
      <alignment horizontal="center"/>
    </xf>
    <xf numFmtId="0" fontId="3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left"/>
    </xf>
    <xf numFmtId="0" fontId="3" fillId="2" borderId="0" xfId="2" applyFont="1" applyFill="1"/>
    <xf numFmtId="0" fontId="2" fillId="2" borderId="0" xfId="2" applyFont="1" applyFill="1" applyBorder="1" applyAlignment="1">
      <alignment vertical="center"/>
    </xf>
    <xf numFmtId="0" fontId="2" fillId="2" borderId="0" xfId="3" applyFont="1" applyFill="1" applyBorder="1" applyAlignment="1">
      <alignment horizontal="left"/>
    </xf>
    <xf numFmtId="0" fontId="2" fillId="2" borderId="0" xfId="2" applyFont="1" applyFill="1"/>
    <xf numFmtId="0" fontId="2" fillId="2" borderId="0" xfId="3" applyFont="1" applyFill="1" applyAlignment="1">
      <alignment horizontal="left"/>
    </xf>
    <xf numFmtId="0" fontId="2" fillId="2" borderId="0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3" fillId="2" borderId="7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4" fontId="1" fillId="2" borderId="0" xfId="0" applyNumberFormat="1" applyFont="1" applyFill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7" xfId="2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4" xfId="2" applyFont="1" applyFill="1" applyBorder="1" applyAlignment="1">
      <alignment horizontal="left" vertical="center"/>
    </xf>
    <xf numFmtId="0" fontId="2" fillId="2" borderId="3" xfId="2" applyFont="1" applyFill="1" applyBorder="1" applyAlignment="1">
      <alignment horizontal="left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4" xfId="3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justify" vertical="center"/>
    </xf>
    <xf numFmtId="0" fontId="2" fillId="2" borderId="7" xfId="2" applyFont="1" applyFill="1" applyBorder="1" applyAlignment="1">
      <alignment horizontal="justify" vertical="center"/>
    </xf>
    <xf numFmtId="0" fontId="2" fillId="2" borderId="3" xfId="2" applyFont="1" applyFill="1" applyBorder="1" applyAlignment="1">
      <alignment horizontal="justify" vertical="center"/>
    </xf>
    <xf numFmtId="0" fontId="2" fillId="2" borderId="4" xfId="3" applyFont="1" applyFill="1" applyBorder="1" applyAlignment="1">
      <alignment horizontal="justify" vertical="center"/>
    </xf>
    <xf numFmtId="0" fontId="2" fillId="2" borderId="7" xfId="3" applyFont="1" applyFill="1" applyBorder="1" applyAlignment="1">
      <alignment horizontal="justify" vertical="center"/>
    </xf>
    <xf numFmtId="4" fontId="3" fillId="2" borderId="0" xfId="2" applyNumberFormat="1" applyFont="1" applyFill="1" applyBorder="1" applyAlignment="1">
      <alignment horizontal="center"/>
    </xf>
    <xf numFmtId="4" fontId="4" fillId="2" borderId="14" xfId="2" applyNumberFormat="1" applyFont="1" applyFill="1" applyBorder="1" applyAlignment="1">
      <alignment horizontal="center" vertical="center"/>
    </xf>
    <xf numFmtId="4" fontId="4" fillId="2" borderId="1" xfId="2" applyNumberFormat="1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left" vertical="center" wrapText="1"/>
    </xf>
    <xf numFmtId="0" fontId="2" fillId="2" borderId="4" xfId="2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left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left" vertical="center"/>
    </xf>
    <xf numFmtId="0" fontId="2" fillId="2" borderId="6" xfId="3" applyFont="1" applyFill="1" applyBorder="1" applyAlignment="1">
      <alignment horizontal="left"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6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center" vertical="center" wrapText="1"/>
    </xf>
    <xf numFmtId="14" fontId="2" fillId="2" borderId="4" xfId="2" applyNumberFormat="1" applyFont="1" applyFill="1" applyBorder="1" applyAlignment="1">
      <alignment horizontal="justify" vertical="center"/>
    </xf>
    <xf numFmtId="14" fontId="2" fillId="2" borderId="7" xfId="2" applyNumberFormat="1" applyFont="1" applyFill="1" applyBorder="1" applyAlignment="1">
      <alignment horizontal="justify" vertical="center"/>
    </xf>
    <xf numFmtId="14" fontId="2" fillId="2" borderId="3" xfId="2" applyNumberFormat="1" applyFont="1" applyFill="1" applyBorder="1" applyAlignment="1">
      <alignment horizontal="justify" vertical="center"/>
    </xf>
    <xf numFmtId="0" fontId="2" fillId="2" borderId="8" xfId="2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2" applyFont="1" applyFill="1" applyBorder="1" applyAlignment="1">
      <alignment horizontal="justify" vertical="center" wrapText="1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5"/>
  <sheetViews>
    <sheetView tabSelected="1" topLeftCell="A188" workbookViewId="0">
      <selection activeCell="AI35" sqref="AI35"/>
    </sheetView>
  </sheetViews>
  <sheetFormatPr defaultRowHeight="15"/>
  <cols>
    <col min="1" max="1" width="3.140625" customWidth="1"/>
    <col min="2" max="2" width="14" style="1" customWidth="1"/>
    <col min="3" max="7" width="9.140625" style="1" hidden="1" customWidth="1"/>
    <col min="8" max="8" width="10.85546875" style="67" customWidth="1"/>
    <col min="9" max="9" width="10" style="30" customWidth="1"/>
    <col min="10" max="10" width="10.140625" style="1" customWidth="1"/>
    <col min="11" max="11" width="11.7109375" style="1" customWidth="1"/>
    <col min="12" max="12" width="11.140625" style="1" customWidth="1"/>
    <col min="13" max="13" width="10" style="1" customWidth="1"/>
    <col min="14" max="14" width="11.5703125" style="1" customWidth="1"/>
    <col min="15" max="15" width="6.85546875" style="1" hidden="1" customWidth="1"/>
    <col min="16" max="16" width="6.7109375" style="1" customWidth="1"/>
    <col min="17" max="17" width="6.7109375" style="1" hidden="1" customWidth="1"/>
    <col min="18" max="18" width="8.140625" style="1" hidden="1" customWidth="1"/>
    <col min="19" max="19" width="10" style="1" customWidth="1"/>
    <col min="20" max="20" width="9.28515625" style="1" customWidth="1"/>
    <col min="21" max="21" width="9.7109375" hidden="1" customWidth="1"/>
    <col min="22" max="22" width="14.5703125" hidden="1" customWidth="1"/>
    <col min="23" max="30" width="0" hidden="1" customWidth="1"/>
    <col min="31" max="31" width="10.7109375" hidden="1" customWidth="1"/>
    <col min="32" max="32" width="10.42578125" hidden="1" customWidth="1"/>
    <col min="33" max="33" width="0" hidden="1" customWidth="1"/>
  </cols>
  <sheetData>
    <row r="1" spans="1:32">
      <c r="B1" s="2" t="s">
        <v>74</v>
      </c>
      <c r="C1" s="199"/>
      <c r="H1" s="2"/>
      <c r="I1" s="31"/>
      <c r="L1" s="2"/>
      <c r="M1" s="2"/>
      <c r="N1" s="2"/>
    </row>
    <row r="2" spans="1:32">
      <c r="B2" s="2"/>
      <c r="C2" s="199"/>
      <c r="H2" s="2"/>
      <c r="I2" s="31"/>
      <c r="L2" s="2"/>
      <c r="M2" s="2"/>
      <c r="N2" s="2"/>
    </row>
    <row r="3" spans="1:32">
      <c r="A3" s="7"/>
      <c r="B3" s="29" t="s">
        <v>233</v>
      </c>
      <c r="C3" s="29"/>
      <c r="D3" s="29"/>
      <c r="E3" s="29"/>
      <c r="F3" s="29"/>
      <c r="G3" s="29"/>
      <c r="H3" s="29"/>
      <c r="I3" s="32"/>
      <c r="J3" s="29"/>
      <c r="K3" s="29"/>
      <c r="L3" s="29"/>
      <c r="M3" s="29"/>
      <c r="N3" s="29"/>
      <c r="O3" s="29"/>
      <c r="P3" s="29"/>
      <c r="Q3" s="29"/>
      <c r="R3" s="29"/>
      <c r="S3" s="29"/>
      <c r="T3" s="10"/>
    </row>
    <row r="4" spans="1:32">
      <c r="A4" s="7"/>
      <c r="B4" s="12"/>
      <c r="C4" s="12"/>
      <c r="D4" s="12"/>
      <c r="E4" s="12"/>
      <c r="F4" s="12"/>
      <c r="G4" s="12"/>
      <c r="H4" s="12"/>
      <c r="I4" s="33"/>
      <c r="J4" s="12"/>
      <c r="K4" s="12"/>
      <c r="L4" s="12"/>
      <c r="M4" s="12"/>
      <c r="N4" s="12"/>
      <c r="O4" s="12"/>
      <c r="P4" s="12"/>
      <c r="Q4" s="12"/>
      <c r="R4" s="12"/>
      <c r="S4" s="12"/>
      <c r="T4" s="10"/>
    </row>
    <row r="5" spans="1:32" s="1" customFormat="1">
      <c r="A5" s="228" t="s">
        <v>73</v>
      </c>
      <c r="B5" s="235" t="s">
        <v>72</v>
      </c>
      <c r="C5" s="233" t="s">
        <v>71</v>
      </c>
      <c r="D5" s="133" t="s">
        <v>70</v>
      </c>
      <c r="E5" s="134" t="s">
        <v>69</v>
      </c>
      <c r="F5" s="256" t="s">
        <v>68</v>
      </c>
      <c r="G5" s="235" t="s">
        <v>67</v>
      </c>
      <c r="H5" s="237" t="s">
        <v>66</v>
      </c>
      <c r="I5" s="237"/>
      <c r="J5" s="238"/>
      <c r="K5" s="147" t="s">
        <v>65</v>
      </c>
      <c r="L5" s="147" t="s">
        <v>77</v>
      </c>
      <c r="M5" s="147" t="s">
        <v>188</v>
      </c>
      <c r="N5" s="147" t="s">
        <v>82</v>
      </c>
      <c r="O5" s="58" t="s">
        <v>63</v>
      </c>
      <c r="P5" s="253" t="s">
        <v>64</v>
      </c>
      <c r="Q5" s="225" t="s">
        <v>89</v>
      </c>
      <c r="R5" s="226"/>
      <c r="S5" s="73" t="s">
        <v>62</v>
      </c>
      <c r="T5" s="133" t="s">
        <v>88</v>
      </c>
    </row>
    <row r="6" spans="1:32" s="1" customFormat="1">
      <c r="A6" s="229"/>
      <c r="B6" s="236"/>
      <c r="C6" s="234"/>
      <c r="D6" s="135" t="s">
        <v>61</v>
      </c>
      <c r="E6" s="136" t="s">
        <v>60</v>
      </c>
      <c r="F6" s="257"/>
      <c r="G6" s="236"/>
      <c r="H6" s="150" t="s">
        <v>59</v>
      </c>
      <c r="I6" s="151" t="s">
        <v>58</v>
      </c>
      <c r="J6" s="152" t="s">
        <v>57</v>
      </c>
      <c r="K6" s="148" t="s">
        <v>56</v>
      </c>
      <c r="L6" s="149" t="s">
        <v>234</v>
      </c>
      <c r="M6" s="149" t="s">
        <v>187</v>
      </c>
      <c r="N6" s="149" t="s">
        <v>93</v>
      </c>
      <c r="O6" s="59" t="s">
        <v>87</v>
      </c>
      <c r="P6" s="254"/>
      <c r="Q6" s="74" t="s">
        <v>87</v>
      </c>
      <c r="R6" s="189" t="s">
        <v>86</v>
      </c>
      <c r="S6" s="190" t="s">
        <v>55</v>
      </c>
      <c r="T6" s="135" t="s">
        <v>54</v>
      </c>
    </row>
    <row r="7" spans="1:32" s="1" customFormat="1" ht="14.25" customHeight="1">
      <c r="A7" s="142"/>
      <c r="B7" s="81"/>
      <c r="C7" s="167"/>
      <c r="D7" s="82"/>
      <c r="E7" s="83"/>
      <c r="F7" s="169"/>
      <c r="G7" s="188"/>
      <c r="H7" s="63">
        <v>72879</v>
      </c>
      <c r="I7" s="38">
        <v>43215</v>
      </c>
      <c r="J7" s="64">
        <v>17326.919999999998</v>
      </c>
      <c r="K7" s="64">
        <v>17326.919999999998</v>
      </c>
      <c r="L7" s="64"/>
      <c r="M7" s="64">
        <v>17326.919999999998</v>
      </c>
      <c r="N7" s="64"/>
      <c r="O7" s="64"/>
      <c r="P7" s="64"/>
      <c r="Q7" s="64"/>
      <c r="R7" s="64"/>
      <c r="S7" s="37">
        <f t="shared" ref="S7:S21" si="0">J7-O7-P7-T7</f>
        <v>17326.919999999998</v>
      </c>
      <c r="T7" s="64">
        <v>0</v>
      </c>
      <c r="U7" s="144">
        <v>2533.8200000000002</v>
      </c>
      <c r="V7" s="146" t="s">
        <v>139</v>
      </c>
      <c r="W7" s="143" t="s">
        <v>107</v>
      </c>
    </row>
    <row r="8" spans="1:32" s="1" customFormat="1" ht="15" customHeight="1">
      <c r="A8" s="218">
        <v>1</v>
      </c>
      <c r="B8" s="68"/>
      <c r="C8" s="274" t="s">
        <v>11</v>
      </c>
      <c r="D8" s="235">
        <v>13</v>
      </c>
      <c r="E8" s="271" t="s">
        <v>52</v>
      </c>
      <c r="F8" s="256" t="s">
        <v>11</v>
      </c>
      <c r="G8" s="247" t="s">
        <v>53</v>
      </c>
      <c r="H8" s="63">
        <v>72878</v>
      </c>
      <c r="I8" s="38">
        <v>43215</v>
      </c>
      <c r="J8" s="64">
        <v>818.88</v>
      </c>
      <c r="K8" s="64">
        <v>818.88</v>
      </c>
      <c r="L8" s="64"/>
      <c r="M8" s="64">
        <v>818.88</v>
      </c>
      <c r="N8" s="64"/>
      <c r="O8" s="64"/>
      <c r="P8" s="64"/>
      <c r="Q8" s="64"/>
      <c r="R8" s="64"/>
      <c r="S8" s="37">
        <f t="shared" si="0"/>
        <v>818.88</v>
      </c>
      <c r="T8" s="64">
        <v>0</v>
      </c>
      <c r="U8" s="144">
        <v>1207.5</v>
      </c>
      <c r="V8" s="143" t="s">
        <v>140</v>
      </c>
      <c r="W8" s="143" t="s">
        <v>107</v>
      </c>
      <c r="AD8" s="144">
        <v>3985.39</v>
      </c>
      <c r="AE8" s="146" t="s">
        <v>222</v>
      </c>
      <c r="AF8" s="143" t="s">
        <v>196</v>
      </c>
    </row>
    <row r="9" spans="1:32" s="1" customFormat="1">
      <c r="A9" s="218"/>
      <c r="B9" s="68"/>
      <c r="C9" s="269"/>
      <c r="D9" s="230"/>
      <c r="E9" s="272"/>
      <c r="F9" s="255"/>
      <c r="G9" s="248"/>
      <c r="H9" s="63">
        <v>73081</v>
      </c>
      <c r="I9" s="38">
        <v>43243</v>
      </c>
      <c r="J9" s="64">
        <v>6957.76</v>
      </c>
      <c r="K9" s="64">
        <v>6957.76</v>
      </c>
      <c r="L9" s="64">
        <v>6957.76</v>
      </c>
      <c r="M9" s="64"/>
      <c r="N9" s="64"/>
      <c r="O9" s="64"/>
      <c r="P9" s="64"/>
      <c r="Q9" s="64"/>
      <c r="R9" s="64"/>
      <c r="S9" s="37">
        <f t="shared" si="0"/>
        <v>6957.76</v>
      </c>
      <c r="T9" s="64">
        <v>0</v>
      </c>
      <c r="U9" s="144">
        <v>1326.51</v>
      </c>
      <c r="V9" s="146" t="s">
        <v>141</v>
      </c>
      <c r="W9" s="143" t="s">
        <v>107</v>
      </c>
      <c r="AD9" s="144">
        <v>4686.41</v>
      </c>
      <c r="AE9" s="146" t="s">
        <v>223</v>
      </c>
      <c r="AF9" s="143" t="s">
        <v>196</v>
      </c>
    </row>
    <row r="10" spans="1:32" s="1" customFormat="1">
      <c r="A10" s="218"/>
      <c r="B10" s="68"/>
      <c r="C10" s="269"/>
      <c r="D10" s="230"/>
      <c r="E10" s="272"/>
      <c r="F10" s="255"/>
      <c r="G10" s="248"/>
      <c r="H10" s="63">
        <v>73039</v>
      </c>
      <c r="I10" s="38">
        <v>43238</v>
      </c>
      <c r="J10" s="64">
        <v>8604.83</v>
      </c>
      <c r="K10" s="64">
        <v>8604.83</v>
      </c>
      <c r="L10" s="64">
        <v>8604.83</v>
      </c>
      <c r="M10" s="64"/>
      <c r="N10" s="64"/>
      <c r="O10" s="64"/>
      <c r="P10" s="64"/>
      <c r="Q10" s="64"/>
      <c r="R10" s="64"/>
      <c r="S10" s="37">
        <f t="shared" si="0"/>
        <v>8604.83</v>
      </c>
      <c r="T10" s="64">
        <v>0</v>
      </c>
      <c r="U10" s="144"/>
      <c r="V10" s="146"/>
      <c r="W10" s="143"/>
      <c r="AD10" s="144">
        <v>818.88</v>
      </c>
      <c r="AE10" s="159" t="s">
        <v>224</v>
      </c>
      <c r="AF10" s="143" t="s">
        <v>225</v>
      </c>
    </row>
    <row r="11" spans="1:32" s="1" customFormat="1">
      <c r="A11" s="218"/>
      <c r="B11" s="68"/>
      <c r="C11" s="269"/>
      <c r="D11" s="230"/>
      <c r="E11" s="272"/>
      <c r="F11" s="255"/>
      <c r="G11" s="248"/>
      <c r="H11" s="63">
        <v>73040</v>
      </c>
      <c r="I11" s="38">
        <v>43238</v>
      </c>
      <c r="J11" s="64">
        <v>12793.67</v>
      </c>
      <c r="K11" s="64">
        <v>12793.67</v>
      </c>
      <c r="L11" s="64">
        <v>12793.67</v>
      </c>
      <c r="M11" s="64"/>
      <c r="N11" s="64"/>
      <c r="O11" s="64"/>
      <c r="P11" s="64"/>
      <c r="Q11" s="64"/>
      <c r="R11" s="64"/>
      <c r="S11" s="37">
        <f t="shared" si="0"/>
        <v>12793.67</v>
      </c>
      <c r="T11" s="64">
        <v>0</v>
      </c>
      <c r="U11" s="144">
        <v>4454.8599999999997</v>
      </c>
      <c r="V11" s="146" t="s">
        <v>142</v>
      </c>
      <c r="W11" s="143" t="s">
        <v>143</v>
      </c>
      <c r="AD11" s="144">
        <v>17326.919999999998</v>
      </c>
      <c r="AE11" s="159" t="s">
        <v>226</v>
      </c>
      <c r="AF11" s="143" t="s">
        <v>225</v>
      </c>
    </row>
    <row r="12" spans="1:32" s="1" customFormat="1">
      <c r="A12" s="218"/>
      <c r="B12" s="68"/>
      <c r="C12" s="269"/>
      <c r="D12" s="230"/>
      <c r="E12" s="272"/>
      <c r="F12" s="255"/>
      <c r="G12" s="248"/>
      <c r="H12" s="63">
        <v>73082</v>
      </c>
      <c r="I12" s="38">
        <v>43243</v>
      </c>
      <c r="J12" s="64">
        <v>1731.27</v>
      </c>
      <c r="K12" s="64">
        <v>1731.27</v>
      </c>
      <c r="L12" s="64">
        <v>1731.27</v>
      </c>
      <c r="M12" s="64"/>
      <c r="N12" s="64"/>
      <c r="O12" s="64"/>
      <c r="P12" s="64"/>
      <c r="Q12" s="64"/>
      <c r="R12" s="64"/>
      <c r="S12" s="37">
        <f t="shared" si="0"/>
        <v>1731.27</v>
      </c>
      <c r="T12" s="64">
        <v>0</v>
      </c>
      <c r="U12" s="144">
        <v>1104.44</v>
      </c>
      <c r="V12" s="146" t="s">
        <v>144</v>
      </c>
      <c r="W12" s="143" t="s">
        <v>145</v>
      </c>
      <c r="AD12" s="144">
        <v>13695.39</v>
      </c>
      <c r="AE12" s="159" t="s">
        <v>227</v>
      </c>
      <c r="AF12" s="143" t="s">
        <v>207</v>
      </c>
    </row>
    <row r="13" spans="1:32" s="1" customFormat="1">
      <c r="A13" s="218"/>
      <c r="B13" s="68"/>
      <c r="C13" s="269"/>
      <c r="D13" s="230"/>
      <c r="E13" s="272"/>
      <c r="F13" s="255"/>
      <c r="G13" s="248"/>
      <c r="H13" s="63">
        <v>73022</v>
      </c>
      <c r="I13" s="38">
        <v>43237</v>
      </c>
      <c r="J13" s="64">
        <v>7641.55</v>
      </c>
      <c r="K13" s="64">
        <v>7641.55</v>
      </c>
      <c r="L13" s="64">
        <v>7641.55</v>
      </c>
      <c r="M13" s="64"/>
      <c r="N13" s="64"/>
      <c r="O13" s="64"/>
      <c r="P13" s="64"/>
      <c r="Q13" s="64"/>
      <c r="R13" s="64"/>
      <c r="S13" s="37">
        <f t="shared" si="0"/>
        <v>7641.55</v>
      </c>
      <c r="T13" s="64">
        <v>0</v>
      </c>
      <c r="U13" s="144">
        <v>18604.28</v>
      </c>
      <c r="V13" s="146" t="s">
        <v>146</v>
      </c>
      <c r="W13" s="143" t="s">
        <v>147</v>
      </c>
      <c r="AD13" s="144">
        <v>13588.06</v>
      </c>
      <c r="AE13" s="159" t="s">
        <v>228</v>
      </c>
      <c r="AF13" s="143" t="s">
        <v>207</v>
      </c>
    </row>
    <row r="14" spans="1:32" s="1" customFormat="1">
      <c r="A14" s="218"/>
      <c r="B14" s="68"/>
      <c r="C14" s="269"/>
      <c r="D14" s="230"/>
      <c r="E14" s="272"/>
      <c r="F14" s="255"/>
      <c r="G14" s="248"/>
      <c r="H14" s="63">
        <v>73021</v>
      </c>
      <c r="I14" s="38">
        <v>43237</v>
      </c>
      <c r="J14" s="64">
        <v>8174.61</v>
      </c>
      <c r="K14" s="64">
        <v>8174.61</v>
      </c>
      <c r="L14" s="64">
        <v>8174.61</v>
      </c>
      <c r="M14" s="64"/>
      <c r="N14" s="64"/>
      <c r="O14" s="64"/>
      <c r="P14" s="64"/>
      <c r="Q14" s="64"/>
      <c r="R14" s="64"/>
      <c r="S14" s="37">
        <f t="shared" si="0"/>
        <v>8174.61</v>
      </c>
      <c r="T14" s="64">
        <v>0</v>
      </c>
      <c r="U14" s="144">
        <v>1477.57</v>
      </c>
      <c r="V14" s="146" t="s">
        <v>148</v>
      </c>
      <c r="W14" s="143" t="s">
        <v>145</v>
      </c>
      <c r="AD14" s="144">
        <v>798.06</v>
      </c>
      <c r="AE14" s="159" t="s">
        <v>229</v>
      </c>
      <c r="AF14" s="143" t="s">
        <v>230</v>
      </c>
    </row>
    <row r="15" spans="1:32" s="1" customFormat="1">
      <c r="A15" s="218"/>
      <c r="B15" s="68" t="s">
        <v>32</v>
      </c>
      <c r="C15" s="269"/>
      <c r="D15" s="230"/>
      <c r="E15" s="272"/>
      <c r="F15" s="255"/>
      <c r="G15" s="248"/>
      <c r="H15" s="63">
        <v>73695</v>
      </c>
      <c r="I15" s="38">
        <v>43220</v>
      </c>
      <c r="J15" s="64">
        <v>3985.39</v>
      </c>
      <c r="K15" s="64">
        <v>3985.39</v>
      </c>
      <c r="L15" s="64">
        <v>3985.39</v>
      </c>
      <c r="M15" s="64"/>
      <c r="N15" s="64"/>
      <c r="O15" s="64"/>
      <c r="P15" s="64"/>
      <c r="Q15" s="64"/>
      <c r="R15" s="64"/>
      <c r="S15" s="37">
        <f t="shared" si="0"/>
        <v>3985.39</v>
      </c>
      <c r="T15" s="64">
        <v>0</v>
      </c>
      <c r="U15" s="144">
        <v>4268.6899999999996</v>
      </c>
      <c r="V15" s="146" t="s">
        <v>149</v>
      </c>
      <c r="W15" s="143" t="s">
        <v>145</v>
      </c>
      <c r="AD15" s="144">
        <v>7474.6</v>
      </c>
      <c r="AE15" s="159" t="s">
        <v>231</v>
      </c>
      <c r="AF15" s="143" t="s">
        <v>230</v>
      </c>
    </row>
    <row r="16" spans="1:32" s="1" customFormat="1">
      <c r="A16" s="218"/>
      <c r="B16" s="68" t="s">
        <v>76</v>
      </c>
      <c r="C16" s="269"/>
      <c r="D16" s="230"/>
      <c r="E16" s="272"/>
      <c r="F16" s="255"/>
      <c r="G16" s="248"/>
      <c r="H16" s="63">
        <v>73696</v>
      </c>
      <c r="I16" s="38">
        <v>43220</v>
      </c>
      <c r="J16" s="64">
        <v>4686.41</v>
      </c>
      <c r="K16" s="64">
        <v>4686.41</v>
      </c>
      <c r="L16" s="64">
        <v>4686.41</v>
      </c>
      <c r="M16" s="64"/>
      <c r="N16" s="64"/>
      <c r="O16" s="64"/>
      <c r="P16" s="64"/>
      <c r="Q16" s="64"/>
      <c r="R16" s="64"/>
      <c r="S16" s="37">
        <f t="shared" si="0"/>
        <v>4686.41</v>
      </c>
      <c r="T16" s="64">
        <v>0</v>
      </c>
      <c r="U16" s="144">
        <v>9414.4</v>
      </c>
      <c r="V16" s="146" t="s">
        <v>150</v>
      </c>
      <c r="W16" s="143" t="s">
        <v>151</v>
      </c>
    </row>
    <row r="17" spans="1:23" s="1" customFormat="1">
      <c r="A17" s="218"/>
      <c r="B17" s="68"/>
      <c r="C17" s="269"/>
      <c r="D17" s="230"/>
      <c r="E17" s="272"/>
      <c r="F17" s="255"/>
      <c r="G17" s="248"/>
      <c r="H17" s="63">
        <v>73701</v>
      </c>
      <c r="I17" s="38">
        <v>43220</v>
      </c>
      <c r="J17" s="64">
        <v>253.7</v>
      </c>
      <c r="K17" s="64">
        <v>253.7</v>
      </c>
      <c r="L17" s="64">
        <v>253.7</v>
      </c>
      <c r="M17" s="64"/>
      <c r="N17" s="64"/>
      <c r="O17" s="64"/>
      <c r="P17" s="64"/>
      <c r="Q17" s="64"/>
      <c r="R17" s="64"/>
      <c r="S17" s="37">
        <f t="shared" si="0"/>
        <v>253.7</v>
      </c>
      <c r="T17" s="64">
        <v>0</v>
      </c>
      <c r="U17" s="144">
        <v>5074.38</v>
      </c>
      <c r="V17" s="146" t="s">
        <v>152</v>
      </c>
      <c r="W17" s="143" t="s">
        <v>151</v>
      </c>
    </row>
    <row r="18" spans="1:23" s="1" customFormat="1">
      <c r="A18" s="218"/>
      <c r="B18" s="68"/>
      <c r="C18" s="269"/>
      <c r="D18" s="230"/>
      <c r="E18" s="272"/>
      <c r="F18" s="255"/>
      <c r="G18" s="248"/>
      <c r="H18" s="63">
        <v>73761</v>
      </c>
      <c r="I18" s="38">
        <v>43251</v>
      </c>
      <c r="J18" s="64">
        <v>798.06</v>
      </c>
      <c r="K18" s="64">
        <v>798.06</v>
      </c>
      <c r="L18" s="64">
        <v>798.06</v>
      </c>
      <c r="M18" s="64"/>
      <c r="N18" s="64"/>
      <c r="O18" s="64"/>
      <c r="P18" s="64"/>
      <c r="Q18" s="64"/>
      <c r="R18" s="64"/>
      <c r="S18" s="37">
        <f t="shared" si="0"/>
        <v>0</v>
      </c>
      <c r="T18" s="64">
        <v>798.06</v>
      </c>
      <c r="U18" s="144"/>
      <c r="V18" s="146"/>
      <c r="W18" s="143"/>
    </row>
    <row r="19" spans="1:23" s="1" customFormat="1">
      <c r="A19" s="218"/>
      <c r="B19" s="68"/>
      <c r="C19" s="269"/>
      <c r="D19" s="230"/>
      <c r="E19" s="272"/>
      <c r="F19" s="255"/>
      <c r="G19" s="248"/>
      <c r="H19" s="63">
        <v>73762</v>
      </c>
      <c r="I19" s="38">
        <v>43251</v>
      </c>
      <c r="J19" s="64">
        <v>6637.04</v>
      </c>
      <c r="K19" s="64">
        <v>6637.04</v>
      </c>
      <c r="L19" s="64">
        <v>6637.04</v>
      </c>
      <c r="M19" s="64"/>
      <c r="N19" s="64"/>
      <c r="O19" s="64"/>
      <c r="P19" s="64"/>
      <c r="Q19" s="64"/>
      <c r="R19" s="64"/>
      <c r="S19" s="37">
        <f t="shared" si="0"/>
        <v>0</v>
      </c>
      <c r="T19" s="64">
        <v>6637.04</v>
      </c>
      <c r="U19" s="144"/>
      <c r="V19" s="146"/>
      <c r="W19" s="143"/>
    </row>
    <row r="20" spans="1:23" s="1" customFormat="1">
      <c r="A20" s="218"/>
      <c r="B20" s="68"/>
      <c r="C20" s="269"/>
      <c r="D20" s="230"/>
      <c r="E20" s="272"/>
      <c r="F20" s="255"/>
      <c r="G20" s="248"/>
      <c r="H20" s="63">
        <v>73763</v>
      </c>
      <c r="I20" s="38">
        <v>43251</v>
      </c>
      <c r="J20" s="64">
        <v>752.1</v>
      </c>
      <c r="K20" s="64">
        <v>752.1</v>
      </c>
      <c r="L20" s="64">
        <v>752.1</v>
      </c>
      <c r="M20" s="64"/>
      <c r="N20" s="64"/>
      <c r="O20" s="64"/>
      <c r="P20" s="64"/>
      <c r="Q20" s="64"/>
      <c r="R20" s="64"/>
      <c r="S20" s="37">
        <f t="shared" si="0"/>
        <v>0</v>
      </c>
      <c r="T20" s="64">
        <v>752.1</v>
      </c>
      <c r="U20" s="144">
        <v>11596.88</v>
      </c>
      <c r="V20" s="146" t="s">
        <v>153</v>
      </c>
      <c r="W20" s="143" t="s">
        <v>151</v>
      </c>
    </row>
    <row r="21" spans="1:23" s="1" customFormat="1">
      <c r="A21" s="218"/>
      <c r="B21" s="68"/>
      <c r="C21" s="269"/>
      <c r="D21" s="230"/>
      <c r="E21" s="272"/>
      <c r="F21" s="255"/>
      <c r="G21" s="248"/>
      <c r="H21" s="63">
        <v>73764</v>
      </c>
      <c r="I21" s="38">
        <v>43251</v>
      </c>
      <c r="J21" s="64">
        <v>487.28</v>
      </c>
      <c r="K21" s="64">
        <v>487.28</v>
      </c>
      <c r="L21" s="64">
        <v>487.28</v>
      </c>
      <c r="M21" s="64"/>
      <c r="N21" s="64"/>
      <c r="O21" s="64"/>
      <c r="P21" s="64"/>
      <c r="Q21" s="64"/>
      <c r="R21" s="64"/>
      <c r="S21" s="37">
        <f t="shared" si="0"/>
        <v>0</v>
      </c>
      <c r="T21" s="64">
        <v>487.28</v>
      </c>
    </row>
    <row r="22" spans="1:23" s="1" customFormat="1">
      <c r="A22" s="218"/>
      <c r="B22" s="68"/>
      <c r="C22" s="269"/>
      <c r="D22" s="230"/>
      <c r="E22" s="272"/>
      <c r="F22" s="255"/>
      <c r="G22" s="248"/>
      <c r="H22" s="63">
        <v>73765</v>
      </c>
      <c r="I22" s="38">
        <v>43251</v>
      </c>
      <c r="J22" s="64">
        <v>727.26</v>
      </c>
      <c r="K22" s="64">
        <v>727.26</v>
      </c>
      <c r="L22" s="64">
        <v>727.26</v>
      </c>
      <c r="M22" s="64"/>
      <c r="N22" s="64"/>
      <c r="O22" s="64"/>
      <c r="P22" s="64"/>
      <c r="Q22" s="64"/>
      <c r="R22" s="64"/>
      <c r="S22" s="37">
        <f t="shared" ref="S22:S25" si="1">J22-O22-P22-T22</f>
        <v>0</v>
      </c>
      <c r="T22" s="64">
        <v>727.26</v>
      </c>
    </row>
    <row r="23" spans="1:23" s="1" customFormat="1">
      <c r="A23" s="218"/>
      <c r="B23" s="68"/>
      <c r="C23" s="269"/>
      <c r="D23" s="230"/>
      <c r="E23" s="272"/>
      <c r="F23" s="255"/>
      <c r="G23" s="248"/>
      <c r="H23" s="63">
        <v>73918</v>
      </c>
      <c r="I23" s="38">
        <v>43251</v>
      </c>
      <c r="J23" s="64">
        <v>409.44</v>
      </c>
      <c r="K23" s="64">
        <v>409.44</v>
      </c>
      <c r="L23" s="64">
        <v>409.44</v>
      </c>
      <c r="M23" s="64"/>
      <c r="N23" s="64"/>
      <c r="O23" s="64"/>
      <c r="P23" s="64"/>
      <c r="Q23" s="64"/>
      <c r="R23" s="64"/>
      <c r="S23" s="37">
        <f t="shared" si="1"/>
        <v>0</v>
      </c>
      <c r="T23" s="64">
        <v>409.44</v>
      </c>
    </row>
    <row r="24" spans="1:23" s="1" customFormat="1">
      <c r="A24" s="218"/>
      <c r="B24" s="68"/>
      <c r="C24" s="269"/>
      <c r="D24" s="230"/>
      <c r="E24" s="272"/>
      <c r="F24" s="255"/>
      <c r="G24" s="248"/>
      <c r="H24" s="63">
        <v>73917</v>
      </c>
      <c r="I24" s="38">
        <v>43251</v>
      </c>
      <c r="J24" s="64">
        <v>9782.33</v>
      </c>
      <c r="K24" s="64">
        <v>9782.33</v>
      </c>
      <c r="L24" s="64">
        <v>9782.33</v>
      </c>
      <c r="M24" s="64"/>
      <c r="N24" s="64"/>
      <c r="O24" s="64"/>
      <c r="P24" s="64"/>
      <c r="Q24" s="64"/>
      <c r="R24" s="64"/>
      <c r="S24" s="37">
        <f t="shared" si="1"/>
        <v>0</v>
      </c>
      <c r="T24" s="64">
        <v>9782.33</v>
      </c>
    </row>
    <row r="25" spans="1:23" s="1" customFormat="1">
      <c r="A25" s="218"/>
      <c r="B25" s="68"/>
      <c r="C25" s="269"/>
      <c r="D25" s="230"/>
      <c r="E25" s="272"/>
      <c r="F25" s="255"/>
      <c r="G25" s="248"/>
      <c r="H25" s="63">
        <v>73926</v>
      </c>
      <c r="I25" s="38">
        <v>43251</v>
      </c>
      <c r="J25" s="64">
        <v>253.7</v>
      </c>
      <c r="K25" s="64">
        <v>253.7</v>
      </c>
      <c r="L25" s="64">
        <v>253.7</v>
      </c>
      <c r="M25" s="64"/>
      <c r="N25" s="64"/>
      <c r="O25" s="64"/>
      <c r="P25" s="64"/>
      <c r="Q25" s="64"/>
      <c r="R25" s="64"/>
      <c r="S25" s="37">
        <f t="shared" si="1"/>
        <v>0</v>
      </c>
      <c r="T25" s="64">
        <v>253.7</v>
      </c>
    </row>
    <row r="26" spans="1:23" s="1" customFormat="1">
      <c r="A26" s="227"/>
      <c r="B26" s="156" t="s">
        <v>9</v>
      </c>
      <c r="C26" s="234"/>
      <c r="D26" s="236"/>
      <c r="E26" s="273"/>
      <c r="F26" s="257"/>
      <c r="G26" s="249"/>
      <c r="H26" s="36"/>
      <c r="I26" s="62"/>
      <c r="J26" s="61">
        <f>SUM(J7:J25)</f>
        <v>92822.2</v>
      </c>
      <c r="K26" s="61">
        <f>SUM(K7:K25)</f>
        <v>92822.2</v>
      </c>
      <c r="L26" s="61">
        <f>SUM(L7:L25)</f>
        <v>74676.399999999994</v>
      </c>
      <c r="M26" s="61">
        <f>SUM(M7:M25)</f>
        <v>18145.8</v>
      </c>
      <c r="N26" s="61">
        <f t="shared" ref="N26:T26" si="2">SUM(N7:N25)</f>
        <v>0</v>
      </c>
      <c r="O26" s="61">
        <f t="shared" si="2"/>
        <v>0</v>
      </c>
      <c r="P26" s="61">
        <f t="shared" si="2"/>
        <v>0</v>
      </c>
      <c r="Q26" s="61">
        <f t="shared" si="2"/>
        <v>0</v>
      </c>
      <c r="R26" s="61">
        <f t="shared" si="2"/>
        <v>0</v>
      </c>
      <c r="S26" s="61">
        <f t="shared" si="2"/>
        <v>72974.990000000005</v>
      </c>
      <c r="T26" s="61">
        <f t="shared" si="2"/>
        <v>19847.210000000003</v>
      </c>
    </row>
    <row r="27" spans="1:23" s="1" customFormat="1">
      <c r="A27" s="84"/>
      <c r="B27" s="168"/>
      <c r="C27" s="167"/>
      <c r="D27" s="188"/>
      <c r="E27" s="170"/>
      <c r="F27" s="169"/>
      <c r="G27" s="191"/>
      <c r="H27" s="63">
        <v>1200427</v>
      </c>
      <c r="I27" s="38">
        <v>43220</v>
      </c>
      <c r="J27" s="64">
        <v>4759.04</v>
      </c>
      <c r="K27" s="64">
        <v>4759.04</v>
      </c>
      <c r="L27" s="64"/>
      <c r="M27" s="64">
        <v>4759.04</v>
      </c>
      <c r="N27" s="64"/>
      <c r="O27" s="64"/>
      <c r="P27" s="64"/>
      <c r="Q27" s="64"/>
      <c r="R27" s="64"/>
      <c r="S27" s="37">
        <f t="shared" ref="S27:S40" si="3">J27-O27-P27-T27</f>
        <v>4759.04</v>
      </c>
      <c r="T27" s="64">
        <v>0</v>
      </c>
      <c r="U27" s="144">
        <v>14685.75</v>
      </c>
      <c r="V27" s="143" t="s">
        <v>168</v>
      </c>
      <c r="W27" s="143" t="s">
        <v>107</v>
      </c>
    </row>
    <row r="28" spans="1:23" s="1" customFormat="1">
      <c r="A28" s="218">
        <v>2</v>
      </c>
      <c r="B28" s="270" t="s">
        <v>75</v>
      </c>
      <c r="C28" s="269"/>
      <c r="D28" s="230"/>
      <c r="E28" s="248"/>
      <c r="F28" s="255"/>
      <c r="G28" s="277"/>
      <c r="H28" s="63">
        <v>62660288</v>
      </c>
      <c r="I28" s="38">
        <v>43217</v>
      </c>
      <c r="J28" s="64">
        <v>1171.51</v>
      </c>
      <c r="K28" s="64">
        <v>1171.51</v>
      </c>
      <c r="L28" s="64"/>
      <c r="M28" s="64">
        <v>1171.51</v>
      </c>
      <c r="N28" s="64"/>
      <c r="O28" s="64"/>
      <c r="P28" s="64"/>
      <c r="Q28" s="64"/>
      <c r="R28" s="64"/>
      <c r="S28" s="37">
        <f t="shared" si="3"/>
        <v>1171.51</v>
      </c>
      <c r="T28" s="64">
        <v>0</v>
      </c>
      <c r="U28" s="144">
        <v>2470.02</v>
      </c>
      <c r="V28" s="146" t="s">
        <v>169</v>
      </c>
      <c r="W28" s="143" t="s">
        <v>107</v>
      </c>
    </row>
    <row r="29" spans="1:23" s="1" customFormat="1">
      <c r="A29" s="218"/>
      <c r="B29" s="270"/>
      <c r="C29" s="269"/>
      <c r="D29" s="230"/>
      <c r="E29" s="248"/>
      <c r="F29" s="255"/>
      <c r="G29" s="277"/>
      <c r="H29" s="63">
        <v>2400344</v>
      </c>
      <c r="I29" s="38">
        <v>43220</v>
      </c>
      <c r="J29" s="64">
        <v>52807.14</v>
      </c>
      <c r="K29" s="64">
        <v>52807.14</v>
      </c>
      <c r="L29" s="64"/>
      <c r="M29" s="64">
        <v>52807.14</v>
      </c>
      <c r="N29" s="37">
        <v>4801.7700000000004</v>
      </c>
      <c r="O29" s="64"/>
      <c r="P29" s="64"/>
      <c r="Q29" s="64"/>
      <c r="R29" s="64"/>
      <c r="S29" s="64">
        <v>48005.37</v>
      </c>
      <c r="T29" s="64">
        <v>0</v>
      </c>
      <c r="U29" s="144">
        <v>170.33</v>
      </c>
      <c r="V29" s="146" t="s">
        <v>170</v>
      </c>
      <c r="W29" s="143" t="s">
        <v>107</v>
      </c>
    </row>
    <row r="30" spans="1:23" s="1" customFormat="1">
      <c r="A30" s="218"/>
      <c r="B30" s="270"/>
      <c r="C30" s="269"/>
      <c r="D30" s="230"/>
      <c r="E30" s="248"/>
      <c r="F30" s="255"/>
      <c r="G30" s="277"/>
      <c r="H30" s="63">
        <v>2400354</v>
      </c>
      <c r="I30" s="38">
        <v>43251</v>
      </c>
      <c r="J30" s="64">
        <v>757</v>
      </c>
      <c r="K30" s="64">
        <v>757</v>
      </c>
      <c r="L30" s="64">
        <v>757</v>
      </c>
      <c r="M30" s="64"/>
      <c r="N30" s="64"/>
      <c r="O30" s="64"/>
      <c r="P30" s="64"/>
      <c r="Q30" s="64"/>
      <c r="R30" s="64"/>
      <c r="S30" s="37">
        <f t="shared" si="3"/>
        <v>757</v>
      </c>
      <c r="T30" s="64">
        <v>0</v>
      </c>
      <c r="U30" s="144">
        <v>4516.97</v>
      </c>
      <c r="V30" s="146" t="s">
        <v>171</v>
      </c>
      <c r="W30" s="143" t="s">
        <v>107</v>
      </c>
    </row>
    <row r="31" spans="1:23" s="1" customFormat="1">
      <c r="A31" s="218"/>
      <c r="B31" s="270"/>
      <c r="C31" s="269"/>
      <c r="D31" s="230"/>
      <c r="E31" s="248"/>
      <c r="F31" s="255"/>
      <c r="G31" s="277"/>
      <c r="H31" s="63">
        <v>2400355</v>
      </c>
      <c r="I31" s="38">
        <v>43251</v>
      </c>
      <c r="J31" s="64">
        <v>12.62</v>
      </c>
      <c r="K31" s="64">
        <v>12.62</v>
      </c>
      <c r="L31" s="64">
        <v>12.62</v>
      </c>
      <c r="M31" s="64"/>
      <c r="N31" s="64"/>
      <c r="O31" s="64"/>
      <c r="P31" s="64"/>
      <c r="Q31" s="64"/>
      <c r="R31" s="64"/>
      <c r="S31" s="37">
        <f t="shared" si="3"/>
        <v>12.62</v>
      </c>
      <c r="T31" s="64">
        <v>0</v>
      </c>
      <c r="U31" s="144">
        <v>3974.25</v>
      </c>
      <c r="V31" s="146" t="s">
        <v>172</v>
      </c>
      <c r="W31" s="143" t="s">
        <v>107</v>
      </c>
    </row>
    <row r="32" spans="1:23" s="1" customFormat="1">
      <c r="A32" s="218"/>
      <c r="B32" s="270"/>
      <c r="C32" s="269"/>
      <c r="D32" s="230"/>
      <c r="E32" s="248"/>
      <c r="F32" s="255"/>
      <c r="G32" s="277"/>
      <c r="H32" s="63">
        <v>2400356</v>
      </c>
      <c r="I32" s="38">
        <v>43251</v>
      </c>
      <c r="J32" s="64">
        <v>63.08</v>
      </c>
      <c r="K32" s="64">
        <v>63.08</v>
      </c>
      <c r="L32" s="64">
        <v>63.08</v>
      </c>
      <c r="M32" s="64"/>
      <c r="N32" s="64"/>
      <c r="O32" s="64"/>
      <c r="P32" s="64"/>
      <c r="Q32" s="64"/>
      <c r="R32" s="64"/>
      <c r="S32" s="37">
        <f t="shared" si="3"/>
        <v>63.08</v>
      </c>
      <c r="T32" s="64">
        <v>0</v>
      </c>
      <c r="U32" s="144">
        <v>176.63</v>
      </c>
      <c r="V32" s="146" t="s">
        <v>173</v>
      </c>
      <c r="W32" s="143" t="s">
        <v>107</v>
      </c>
    </row>
    <row r="33" spans="1:23" s="1" customFormat="1">
      <c r="A33" s="218"/>
      <c r="B33" s="270"/>
      <c r="C33" s="269"/>
      <c r="D33" s="230"/>
      <c r="E33" s="248"/>
      <c r="F33" s="255"/>
      <c r="G33" s="277"/>
      <c r="H33" s="63">
        <v>2400353</v>
      </c>
      <c r="I33" s="38">
        <v>43251</v>
      </c>
      <c r="J33" s="64">
        <v>46775.62</v>
      </c>
      <c r="K33" s="64">
        <v>46775.62</v>
      </c>
      <c r="L33" s="64">
        <v>46775.62</v>
      </c>
      <c r="M33" s="64"/>
      <c r="N33" s="64"/>
      <c r="O33" s="64"/>
      <c r="P33" s="64"/>
      <c r="Q33" s="64"/>
      <c r="R33" s="64"/>
      <c r="S33" s="37">
        <f t="shared" si="3"/>
        <v>0</v>
      </c>
      <c r="T33" s="64">
        <v>46775.62</v>
      </c>
      <c r="U33" s="144">
        <v>22584.85</v>
      </c>
      <c r="V33" s="146" t="s">
        <v>174</v>
      </c>
      <c r="W33" s="143" t="s">
        <v>107</v>
      </c>
    </row>
    <row r="34" spans="1:23" s="1" customFormat="1">
      <c r="A34" s="218"/>
      <c r="B34" s="270"/>
      <c r="C34" s="269"/>
      <c r="D34" s="230"/>
      <c r="E34" s="248"/>
      <c r="F34" s="255"/>
      <c r="G34" s="277"/>
      <c r="H34" s="63">
        <v>2400358</v>
      </c>
      <c r="I34" s="38">
        <v>43251</v>
      </c>
      <c r="J34" s="64">
        <v>900</v>
      </c>
      <c r="K34" s="64">
        <v>900</v>
      </c>
      <c r="L34" s="64">
        <v>900</v>
      </c>
      <c r="M34" s="64"/>
      <c r="N34" s="64"/>
      <c r="O34" s="64"/>
      <c r="P34" s="64"/>
      <c r="Q34" s="64"/>
      <c r="R34" s="64"/>
      <c r="S34" s="37">
        <f t="shared" si="3"/>
        <v>837.52</v>
      </c>
      <c r="T34" s="64">
        <v>62.48</v>
      </c>
      <c r="U34" s="144">
        <v>32420.04</v>
      </c>
      <c r="V34" s="146" t="s">
        <v>175</v>
      </c>
      <c r="W34" s="143" t="s">
        <v>107</v>
      </c>
    </row>
    <row r="35" spans="1:23" s="1" customFormat="1">
      <c r="A35" s="218"/>
      <c r="B35" s="270"/>
      <c r="C35" s="269"/>
      <c r="D35" s="230"/>
      <c r="E35" s="248"/>
      <c r="F35" s="255"/>
      <c r="G35" s="277"/>
      <c r="H35" s="63">
        <v>2400359</v>
      </c>
      <c r="I35" s="38">
        <v>43251</v>
      </c>
      <c r="J35" s="64">
        <v>9033.94</v>
      </c>
      <c r="K35" s="64">
        <v>9033.94</v>
      </c>
      <c r="L35" s="64">
        <v>9033.94</v>
      </c>
      <c r="M35" s="64"/>
      <c r="N35" s="64"/>
      <c r="O35" s="64"/>
      <c r="P35" s="64"/>
      <c r="Q35" s="64"/>
      <c r="R35" s="64"/>
      <c r="S35" s="37">
        <f t="shared" si="3"/>
        <v>0</v>
      </c>
      <c r="T35" s="64">
        <v>9033.94</v>
      </c>
      <c r="U35" s="144"/>
      <c r="V35" s="146"/>
      <c r="W35" s="143"/>
    </row>
    <row r="36" spans="1:23" s="1" customFormat="1">
      <c r="A36" s="218"/>
      <c r="B36" s="270"/>
      <c r="C36" s="269"/>
      <c r="D36" s="230"/>
      <c r="E36" s="248"/>
      <c r="F36" s="255"/>
      <c r="G36" s="277"/>
      <c r="H36" s="63">
        <v>2400360</v>
      </c>
      <c r="I36" s="38">
        <v>43251</v>
      </c>
      <c r="J36" s="64">
        <v>2470.02</v>
      </c>
      <c r="K36" s="64">
        <v>2470.02</v>
      </c>
      <c r="L36" s="64">
        <v>2470.02</v>
      </c>
      <c r="M36" s="64"/>
      <c r="N36" s="64"/>
      <c r="O36" s="64"/>
      <c r="P36" s="64"/>
      <c r="Q36" s="64"/>
      <c r="R36" s="64"/>
      <c r="S36" s="37">
        <v>0</v>
      </c>
      <c r="T36" s="64">
        <v>2470.02</v>
      </c>
      <c r="U36" s="144"/>
      <c r="V36" s="146"/>
      <c r="W36" s="143"/>
    </row>
    <row r="37" spans="1:23" s="1" customFormat="1">
      <c r="A37" s="218"/>
      <c r="B37" s="270"/>
      <c r="C37" s="269"/>
      <c r="D37" s="230"/>
      <c r="E37" s="248"/>
      <c r="F37" s="255"/>
      <c r="G37" s="277"/>
      <c r="H37" s="63">
        <v>2400361</v>
      </c>
      <c r="I37" s="38">
        <v>43251</v>
      </c>
      <c r="J37" s="64">
        <v>2470.02</v>
      </c>
      <c r="K37" s="64">
        <v>2470.02</v>
      </c>
      <c r="L37" s="64">
        <v>2470.02</v>
      </c>
      <c r="M37" s="64"/>
      <c r="N37" s="64"/>
      <c r="O37" s="64"/>
      <c r="P37" s="64"/>
      <c r="Q37" s="64"/>
      <c r="R37" s="64"/>
      <c r="S37" s="37">
        <f t="shared" si="3"/>
        <v>0</v>
      </c>
      <c r="T37" s="64">
        <v>2470.02</v>
      </c>
      <c r="U37" s="144"/>
      <c r="V37" s="146"/>
      <c r="W37" s="143"/>
    </row>
    <row r="38" spans="1:23" s="1" customFormat="1">
      <c r="A38" s="218"/>
      <c r="B38" s="270"/>
      <c r="C38" s="269"/>
      <c r="D38" s="230"/>
      <c r="E38" s="248"/>
      <c r="F38" s="255"/>
      <c r="G38" s="277"/>
      <c r="H38" s="63">
        <v>2400357</v>
      </c>
      <c r="I38" s="38">
        <v>43251</v>
      </c>
      <c r="J38" s="64">
        <v>37967.24</v>
      </c>
      <c r="K38" s="64">
        <v>37967.24</v>
      </c>
      <c r="L38" s="64">
        <v>37967.24</v>
      </c>
      <c r="M38" s="64"/>
      <c r="N38" s="64"/>
      <c r="O38" s="64"/>
      <c r="P38" s="64"/>
      <c r="Q38" s="64"/>
      <c r="R38" s="64"/>
      <c r="S38" s="37">
        <f t="shared" si="3"/>
        <v>0</v>
      </c>
      <c r="T38" s="64">
        <v>37967.24</v>
      </c>
      <c r="U38" s="144"/>
      <c r="V38" s="146"/>
      <c r="W38" s="143"/>
    </row>
    <row r="39" spans="1:23" s="1" customFormat="1">
      <c r="A39" s="218"/>
      <c r="B39" s="270"/>
      <c r="C39" s="269"/>
      <c r="D39" s="230"/>
      <c r="E39" s="248"/>
      <c r="F39" s="255"/>
      <c r="G39" s="277"/>
      <c r="H39" s="63">
        <v>2400362</v>
      </c>
      <c r="I39" s="38">
        <v>43251</v>
      </c>
      <c r="J39" s="64">
        <v>2434.31</v>
      </c>
      <c r="K39" s="64">
        <v>2434.31</v>
      </c>
      <c r="L39" s="64">
        <v>2434.31</v>
      </c>
      <c r="M39" s="64"/>
      <c r="N39" s="64"/>
      <c r="O39" s="64"/>
      <c r="P39" s="64"/>
      <c r="Q39" s="64"/>
      <c r="R39" s="64"/>
      <c r="S39" s="37">
        <f>J38-O38-P38-T38</f>
        <v>0</v>
      </c>
      <c r="T39" s="64">
        <v>2434.31</v>
      </c>
      <c r="U39" s="144"/>
      <c r="V39" s="146"/>
      <c r="W39" s="143"/>
    </row>
    <row r="40" spans="1:23" s="1" customFormat="1">
      <c r="A40" s="218"/>
      <c r="B40" s="270"/>
      <c r="C40" s="269"/>
      <c r="D40" s="230"/>
      <c r="E40" s="248"/>
      <c r="F40" s="255"/>
      <c r="G40" s="277"/>
      <c r="H40" s="63">
        <v>1200443</v>
      </c>
      <c r="I40" s="38">
        <v>43251</v>
      </c>
      <c r="J40" s="64">
        <v>8158.5</v>
      </c>
      <c r="K40" s="64">
        <v>8158.5</v>
      </c>
      <c r="L40" s="64">
        <v>8158.5</v>
      </c>
      <c r="M40" s="64"/>
      <c r="N40" s="64"/>
      <c r="O40" s="64"/>
      <c r="P40" s="64"/>
      <c r="Q40" s="64"/>
      <c r="R40" s="64"/>
      <c r="S40" s="37">
        <f t="shared" si="3"/>
        <v>0</v>
      </c>
      <c r="T40" s="64">
        <v>8158.5</v>
      </c>
      <c r="U40" s="144"/>
      <c r="V40" s="146"/>
      <c r="W40" s="143"/>
    </row>
    <row r="41" spans="1:23" s="1" customFormat="1">
      <c r="A41" s="218"/>
      <c r="B41" s="270"/>
      <c r="C41" s="269"/>
      <c r="D41" s="230"/>
      <c r="E41" s="248"/>
      <c r="F41" s="255"/>
      <c r="G41" s="277"/>
      <c r="H41" s="63"/>
      <c r="I41" s="38"/>
      <c r="J41" s="64"/>
      <c r="K41" s="64"/>
      <c r="L41" s="64"/>
      <c r="M41" s="64"/>
      <c r="N41" s="64"/>
      <c r="O41" s="64"/>
      <c r="P41" s="64"/>
      <c r="Q41" s="64"/>
      <c r="R41" s="64"/>
      <c r="S41" s="37"/>
      <c r="T41" s="64"/>
      <c r="U41" s="144"/>
      <c r="V41" s="146"/>
      <c r="W41" s="143"/>
    </row>
    <row r="42" spans="1:23" s="1" customFormat="1">
      <c r="A42" s="27"/>
      <c r="B42" s="28" t="s">
        <v>9</v>
      </c>
      <c r="C42" s="85"/>
      <c r="D42" s="194"/>
      <c r="E42" s="86"/>
      <c r="F42" s="87"/>
      <c r="G42" s="86"/>
      <c r="H42" s="39"/>
      <c r="I42" s="40"/>
      <c r="J42" s="70">
        <f t="shared" ref="J42:T42" si="4">SUM(J27:J41)</f>
        <v>169780.04</v>
      </c>
      <c r="K42" s="70">
        <f t="shared" si="4"/>
        <v>169780.04</v>
      </c>
      <c r="L42" s="70">
        <f t="shared" si="4"/>
        <v>111042.34999999999</v>
      </c>
      <c r="M42" s="70">
        <f t="shared" si="4"/>
        <v>58737.69</v>
      </c>
      <c r="N42" s="70">
        <f t="shared" si="4"/>
        <v>4801.7700000000004</v>
      </c>
      <c r="O42" s="70">
        <f t="shared" si="4"/>
        <v>0</v>
      </c>
      <c r="P42" s="70">
        <f t="shared" si="4"/>
        <v>0</v>
      </c>
      <c r="Q42" s="70">
        <f t="shared" si="4"/>
        <v>0</v>
      </c>
      <c r="R42" s="70">
        <f t="shared" si="4"/>
        <v>0</v>
      </c>
      <c r="S42" s="70">
        <f t="shared" si="4"/>
        <v>55606.140000000007</v>
      </c>
      <c r="T42" s="70">
        <f t="shared" si="4"/>
        <v>109372.13</v>
      </c>
      <c r="U42" s="144"/>
      <c r="V42" s="143"/>
      <c r="W42" s="143"/>
    </row>
    <row r="43" spans="1:23" s="1" customFormat="1" ht="15" customHeight="1">
      <c r="A43" s="223">
        <v>3</v>
      </c>
      <c r="B43" s="221" t="s">
        <v>51</v>
      </c>
      <c r="C43" s="231" t="s">
        <v>28</v>
      </c>
      <c r="D43" s="223">
        <v>214</v>
      </c>
      <c r="E43" s="239" t="s">
        <v>12</v>
      </c>
      <c r="F43" s="239" t="s">
        <v>28</v>
      </c>
      <c r="G43" s="241" t="s">
        <v>50</v>
      </c>
      <c r="H43" s="36">
        <v>320180430</v>
      </c>
      <c r="I43" s="38">
        <v>43220</v>
      </c>
      <c r="J43" s="37">
        <v>2208.88</v>
      </c>
      <c r="K43" s="37">
        <v>2208.88</v>
      </c>
      <c r="L43" s="37"/>
      <c r="M43" s="37">
        <v>2208.88</v>
      </c>
      <c r="N43" s="37"/>
      <c r="O43" s="37"/>
      <c r="P43" s="37"/>
      <c r="Q43" s="37"/>
      <c r="R43" s="37"/>
      <c r="S43" s="37">
        <f>J43-O43-P43-T43-N43</f>
        <v>2208.88</v>
      </c>
      <c r="T43" s="37">
        <v>0</v>
      </c>
    </row>
    <row r="44" spans="1:23" s="1" customFormat="1" ht="15" customHeight="1">
      <c r="A44" s="218"/>
      <c r="B44" s="222"/>
      <c r="C44" s="232"/>
      <c r="D44" s="218"/>
      <c r="E44" s="240"/>
      <c r="F44" s="240"/>
      <c r="G44" s="242"/>
      <c r="H44" s="36">
        <v>320180377</v>
      </c>
      <c r="I44" s="38">
        <v>43220</v>
      </c>
      <c r="J44" s="64">
        <v>8466.56</v>
      </c>
      <c r="K44" s="64">
        <v>8466.56</v>
      </c>
      <c r="L44" s="64"/>
      <c r="M44" s="64">
        <v>8466.56</v>
      </c>
      <c r="N44" s="64"/>
      <c r="O44" s="64"/>
      <c r="P44" s="64"/>
      <c r="Q44" s="64"/>
      <c r="R44" s="64"/>
      <c r="S44" s="37">
        <f>J44-O44-P44-T44-N44</f>
        <v>8466.56</v>
      </c>
      <c r="T44" s="64">
        <v>0</v>
      </c>
      <c r="U44" s="145">
        <v>3313.32</v>
      </c>
      <c r="V44" s="143" t="s">
        <v>157</v>
      </c>
      <c r="W44" s="143" t="s">
        <v>107</v>
      </c>
    </row>
    <row r="45" spans="1:23" s="1" customFormat="1" ht="15" customHeight="1">
      <c r="A45" s="218"/>
      <c r="B45" s="222"/>
      <c r="C45" s="232"/>
      <c r="D45" s="218"/>
      <c r="E45" s="240"/>
      <c r="F45" s="240"/>
      <c r="G45" s="242"/>
      <c r="H45" s="36">
        <v>320180483</v>
      </c>
      <c r="I45" s="38">
        <v>43238</v>
      </c>
      <c r="J45" s="37">
        <v>29761.57</v>
      </c>
      <c r="K45" s="37">
        <v>29761.57</v>
      </c>
      <c r="L45" s="37">
        <v>29761.57</v>
      </c>
      <c r="N45" s="37"/>
      <c r="O45" s="37"/>
      <c r="P45" s="37"/>
      <c r="Q45" s="37"/>
      <c r="R45" s="37"/>
      <c r="S45" s="37">
        <f>J45-O45-P45-T45-N45</f>
        <v>29761.57</v>
      </c>
      <c r="T45" s="37">
        <v>0</v>
      </c>
      <c r="U45" s="145">
        <v>7410.31</v>
      </c>
      <c r="V45" s="143" t="s">
        <v>158</v>
      </c>
      <c r="W45" s="143" t="s">
        <v>107</v>
      </c>
    </row>
    <row r="46" spans="1:23" s="1" customFormat="1">
      <c r="A46" s="218"/>
      <c r="B46" s="222"/>
      <c r="C46" s="232"/>
      <c r="D46" s="218"/>
      <c r="E46" s="240"/>
      <c r="F46" s="240"/>
      <c r="G46" s="242"/>
      <c r="H46" s="36">
        <v>320180555</v>
      </c>
      <c r="I46" s="38">
        <v>43251</v>
      </c>
      <c r="J46" s="37">
        <v>2208.88</v>
      </c>
      <c r="K46" s="37">
        <v>2208.88</v>
      </c>
      <c r="L46" s="37">
        <v>2208.88</v>
      </c>
      <c r="M46" s="64"/>
      <c r="N46" s="64"/>
      <c r="O46" s="64"/>
      <c r="P46" s="64"/>
      <c r="Q46" s="64"/>
      <c r="R46" s="64"/>
      <c r="S46" s="37">
        <f>J46-O46-P46-T46-N46</f>
        <v>2208.88</v>
      </c>
      <c r="T46" s="37">
        <v>0</v>
      </c>
      <c r="U46" s="145">
        <v>30834.38</v>
      </c>
      <c r="V46" s="143" t="s">
        <v>159</v>
      </c>
      <c r="W46" s="143" t="s">
        <v>160</v>
      </c>
    </row>
    <row r="47" spans="1:23" s="1" customFormat="1">
      <c r="A47" s="218"/>
      <c r="B47" s="222"/>
      <c r="C47" s="232"/>
      <c r="D47" s="218"/>
      <c r="E47" s="240"/>
      <c r="F47" s="240"/>
      <c r="G47" s="242"/>
      <c r="H47" s="36">
        <v>320180509</v>
      </c>
      <c r="I47" s="38">
        <v>43251</v>
      </c>
      <c r="J47" s="64">
        <v>8466.56</v>
      </c>
      <c r="K47" s="64">
        <v>8466.56</v>
      </c>
      <c r="L47" s="64">
        <v>8466.56</v>
      </c>
      <c r="M47" s="64"/>
      <c r="N47" s="64"/>
      <c r="O47" s="64"/>
      <c r="P47" s="64"/>
      <c r="Q47" s="64"/>
      <c r="R47" s="64"/>
      <c r="S47" s="37">
        <f>J47-O47-P47-T47-N47</f>
        <v>0</v>
      </c>
      <c r="T47" s="64">
        <v>8466.56</v>
      </c>
    </row>
    <row r="48" spans="1:23" s="1" customFormat="1">
      <c r="A48" s="218"/>
      <c r="B48" s="222"/>
      <c r="C48" s="232"/>
      <c r="D48" s="218"/>
      <c r="E48" s="240"/>
      <c r="F48" s="240"/>
      <c r="G48" s="242"/>
      <c r="H48" s="36"/>
      <c r="I48" s="38"/>
      <c r="J48" s="64"/>
      <c r="K48" s="64"/>
      <c r="L48" s="64"/>
      <c r="M48" s="64"/>
      <c r="N48" s="64"/>
      <c r="O48" s="64"/>
      <c r="P48" s="64"/>
      <c r="Q48" s="64"/>
      <c r="R48" s="64"/>
      <c r="S48" s="37"/>
      <c r="T48" s="64"/>
    </row>
    <row r="49" spans="1:32" s="1" customFormat="1">
      <c r="A49" s="137"/>
      <c r="B49" s="24" t="s">
        <v>9</v>
      </c>
      <c r="C49" s="193"/>
      <c r="D49" s="176"/>
      <c r="E49" s="184"/>
      <c r="F49" s="172"/>
      <c r="G49" s="184"/>
      <c r="H49" s="41"/>
      <c r="I49" s="42"/>
      <c r="J49" s="69">
        <f t="shared" ref="J49:P49" si="5">SUM(J43:J48)</f>
        <v>51112.44999999999</v>
      </c>
      <c r="K49" s="69">
        <f t="shared" si="5"/>
        <v>51112.44999999999</v>
      </c>
      <c r="L49" s="69">
        <f t="shared" si="5"/>
        <v>40437.01</v>
      </c>
      <c r="M49" s="69">
        <f t="shared" si="5"/>
        <v>10675.439999999999</v>
      </c>
      <c r="N49" s="153">
        <f t="shared" si="5"/>
        <v>0</v>
      </c>
      <c r="O49" s="69">
        <f t="shared" si="5"/>
        <v>0</v>
      </c>
      <c r="P49" s="69">
        <f t="shared" si="5"/>
        <v>0</v>
      </c>
      <c r="Q49" s="69"/>
      <c r="R49" s="69">
        <f>SUM(R43:R48)</f>
        <v>0</v>
      </c>
      <c r="S49" s="69">
        <f>SUM(S43:S48)</f>
        <v>42645.889999999992</v>
      </c>
      <c r="T49" s="69">
        <f>SUM(T43:T48)</f>
        <v>8466.56</v>
      </c>
    </row>
    <row r="50" spans="1:32" s="1" customFormat="1" ht="15" customHeight="1">
      <c r="A50" s="223">
        <v>4</v>
      </c>
      <c r="B50" s="221" t="s">
        <v>49</v>
      </c>
      <c r="C50" s="239" t="s">
        <v>43</v>
      </c>
      <c r="D50" s="245">
        <v>230</v>
      </c>
      <c r="E50" s="243" t="s">
        <v>12</v>
      </c>
      <c r="F50" s="239" t="s">
        <v>43</v>
      </c>
      <c r="G50" s="241" t="s">
        <v>48</v>
      </c>
      <c r="H50" s="63">
        <v>1410</v>
      </c>
      <c r="I50" s="38">
        <v>43220</v>
      </c>
      <c r="J50" s="63">
        <v>2392.8000000000002</v>
      </c>
      <c r="K50" s="63">
        <v>2392.8000000000002</v>
      </c>
      <c r="L50" s="63"/>
      <c r="M50" s="63">
        <v>2392.8000000000002</v>
      </c>
      <c r="N50" s="63"/>
      <c r="O50" s="63"/>
      <c r="P50" s="63"/>
      <c r="Q50" s="63"/>
      <c r="R50" s="63"/>
      <c r="S50" s="37">
        <f>J50-O50-P50-T50-N50</f>
        <v>2392.8000000000002</v>
      </c>
      <c r="T50" s="63">
        <v>0</v>
      </c>
      <c r="U50" s="145">
        <v>3290.1</v>
      </c>
      <c r="V50" s="143" t="s">
        <v>138</v>
      </c>
      <c r="W50" s="143" t="s">
        <v>107</v>
      </c>
    </row>
    <row r="51" spans="1:32" s="1" customFormat="1">
      <c r="A51" s="218"/>
      <c r="B51" s="222"/>
      <c r="C51" s="240"/>
      <c r="D51" s="246"/>
      <c r="E51" s="244"/>
      <c r="F51" s="240"/>
      <c r="G51" s="242"/>
      <c r="H51" s="63">
        <v>1418</v>
      </c>
      <c r="I51" s="38">
        <v>43251</v>
      </c>
      <c r="J51" s="63">
        <v>3589.2</v>
      </c>
      <c r="K51" s="63">
        <v>3589.2</v>
      </c>
      <c r="L51" s="63">
        <v>3589.2</v>
      </c>
      <c r="M51" s="63"/>
      <c r="N51" s="63"/>
      <c r="O51" s="63"/>
      <c r="P51" s="63"/>
      <c r="Q51" s="63"/>
      <c r="R51" s="63"/>
      <c r="S51" s="37">
        <f>J51-O51-P51-T51-N51</f>
        <v>3589.2</v>
      </c>
      <c r="T51" s="63">
        <v>0</v>
      </c>
      <c r="AD51" s="144">
        <v>2392.8000000000002</v>
      </c>
      <c r="AE51" s="159" t="s">
        <v>221</v>
      </c>
      <c r="AF51" s="143" t="s">
        <v>196</v>
      </c>
    </row>
    <row r="52" spans="1:32" s="1" customFormat="1">
      <c r="A52" s="218"/>
      <c r="B52" s="222"/>
      <c r="C52" s="240"/>
      <c r="D52" s="246"/>
      <c r="E52" s="244"/>
      <c r="F52" s="240"/>
      <c r="G52" s="242"/>
      <c r="H52" s="63">
        <v>1423</v>
      </c>
      <c r="I52" s="38">
        <v>43251</v>
      </c>
      <c r="J52" s="52">
        <v>1196.4000000000001</v>
      </c>
      <c r="K52" s="52">
        <v>1196.4000000000001</v>
      </c>
      <c r="L52" s="52">
        <v>1196.4000000000001</v>
      </c>
      <c r="M52" s="52"/>
      <c r="N52" s="52"/>
      <c r="O52" s="52"/>
      <c r="P52" s="52"/>
      <c r="Q52" s="52"/>
      <c r="R52" s="52"/>
      <c r="S52" s="37">
        <f>J52-O52-P52-T52-N52</f>
        <v>1196.4000000000001</v>
      </c>
      <c r="T52" s="52">
        <v>0</v>
      </c>
    </row>
    <row r="53" spans="1:32" s="1" customFormat="1">
      <c r="A53" s="218"/>
      <c r="B53" s="222"/>
      <c r="C53" s="240"/>
      <c r="D53" s="246"/>
      <c r="E53" s="244"/>
      <c r="F53" s="240"/>
      <c r="G53" s="242"/>
      <c r="H53" s="63"/>
      <c r="I53" s="38"/>
      <c r="J53" s="63"/>
      <c r="K53" s="63"/>
      <c r="L53" s="63"/>
      <c r="M53" s="63"/>
      <c r="N53" s="63"/>
      <c r="O53" s="63"/>
      <c r="P53" s="63"/>
      <c r="Q53" s="63"/>
      <c r="R53" s="63"/>
      <c r="S53" s="37"/>
      <c r="T53" s="63"/>
    </row>
    <row r="54" spans="1:32" s="1" customFormat="1">
      <c r="A54" s="137"/>
      <c r="B54" s="24" t="s">
        <v>9</v>
      </c>
      <c r="C54" s="193"/>
      <c r="D54" s="176"/>
      <c r="E54" s="184"/>
      <c r="F54" s="172"/>
      <c r="G54" s="184"/>
      <c r="H54" s="41"/>
      <c r="I54" s="42"/>
      <c r="J54" s="69">
        <f>SUM(J50:J53)</f>
        <v>7178.4</v>
      </c>
      <c r="K54" s="69">
        <f t="shared" ref="K54:T54" si="6">SUM(K50:K53)</f>
        <v>7178.4</v>
      </c>
      <c r="L54" s="69">
        <f t="shared" si="6"/>
        <v>4785.6000000000004</v>
      </c>
      <c r="M54" s="69">
        <f t="shared" si="6"/>
        <v>2392.8000000000002</v>
      </c>
      <c r="N54" s="69">
        <f t="shared" si="6"/>
        <v>0</v>
      </c>
      <c r="O54" s="69">
        <f t="shared" si="6"/>
        <v>0</v>
      </c>
      <c r="P54" s="69">
        <f t="shared" si="6"/>
        <v>0</v>
      </c>
      <c r="Q54" s="69">
        <f t="shared" si="6"/>
        <v>0</v>
      </c>
      <c r="R54" s="69">
        <f t="shared" si="6"/>
        <v>0</v>
      </c>
      <c r="S54" s="69">
        <f t="shared" si="6"/>
        <v>7178.4</v>
      </c>
      <c r="T54" s="60">
        <f t="shared" si="6"/>
        <v>0</v>
      </c>
    </row>
    <row r="55" spans="1:32" s="1" customFormat="1" ht="15" customHeight="1">
      <c r="A55" s="223">
        <v>5</v>
      </c>
      <c r="B55" s="221" t="s">
        <v>47</v>
      </c>
      <c r="C55" s="239" t="s">
        <v>43</v>
      </c>
      <c r="D55" s="223">
        <v>24</v>
      </c>
      <c r="E55" s="239" t="s">
        <v>12</v>
      </c>
      <c r="F55" s="239" t="s">
        <v>43</v>
      </c>
      <c r="G55" s="241" t="s">
        <v>46</v>
      </c>
      <c r="H55" s="41">
        <v>91820</v>
      </c>
      <c r="I55" s="38">
        <v>43215</v>
      </c>
      <c r="J55" s="64">
        <v>6812.89</v>
      </c>
      <c r="K55" s="64">
        <v>6812.89</v>
      </c>
      <c r="L55" s="64"/>
      <c r="M55" s="64">
        <v>6812.89</v>
      </c>
      <c r="N55" s="64"/>
      <c r="O55" s="64"/>
      <c r="P55" s="64"/>
      <c r="Q55" s="64"/>
      <c r="R55" s="64"/>
      <c r="S55" s="37">
        <f>J55-O55-P55-T55-N55</f>
        <v>6812.89</v>
      </c>
      <c r="T55" s="64">
        <v>0</v>
      </c>
      <c r="U55" s="145">
        <v>3893.08</v>
      </c>
      <c r="V55" s="143" t="s">
        <v>179</v>
      </c>
      <c r="W55" s="143" t="s">
        <v>130</v>
      </c>
    </row>
    <row r="56" spans="1:32" s="1" customFormat="1">
      <c r="A56" s="218"/>
      <c r="B56" s="222"/>
      <c r="C56" s="240"/>
      <c r="D56" s="218"/>
      <c r="E56" s="240"/>
      <c r="F56" s="240"/>
      <c r="G56" s="242"/>
      <c r="H56" s="41">
        <v>91821</v>
      </c>
      <c r="I56" s="38">
        <v>43236</v>
      </c>
      <c r="J56" s="63">
        <v>20438.669999999998</v>
      </c>
      <c r="K56" s="63">
        <v>20438.669999999998</v>
      </c>
      <c r="L56" s="63">
        <v>20438.669999999998</v>
      </c>
      <c r="M56" s="63"/>
      <c r="N56" s="63"/>
      <c r="O56" s="63"/>
      <c r="P56" s="63"/>
      <c r="Q56" s="63"/>
      <c r="R56" s="63"/>
      <c r="S56" s="37">
        <f>J56-O56-P56-T56-N56</f>
        <v>20438.669999999998</v>
      </c>
      <c r="T56" s="63">
        <v>0</v>
      </c>
      <c r="U56" s="145">
        <v>22385.21</v>
      </c>
      <c r="V56" s="143" t="s">
        <v>180</v>
      </c>
      <c r="W56" s="143" t="s">
        <v>181</v>
      </c>
    </row>
    <row r="57" spans="1:32" s="1" customFormat="1">
      <c r="A57" s="218"/>
      <c r="B57" s="222"/>
      <c r="C57" s="240"/>
      <c r="D57" s="218"/>
      <c r="E57" s="240"/>
      <c r="F57" s="240"/>
      <c r="G57" s="242"/>
      <c r="H57" s="39">
        <v>91822</v>
      </c>
      <c r="I57" s="38">
        <v>43249</v>
      </c>
      <c r="J57" s="54">
        <v>21411.94</v>
      </c>
      <c r="K57" s="54">
        <v>21411.94</v>
      </c>
      <c r="L57" s="54">
        <v>21411.94</v>
      </c>
      <c r="M57" s="54"/>
      <c r="N57" s="51"/>
      <c r="O57" s="51"/>
      <c r="P57" s="51"/>
      <c r="Q57" s="51"/>
      <c r="R57" s="51"/>
      <c r="S57" s="37">
        <f>J57-O57-P57-T57-N57</f>
        <v>21411.94</v>
      </c>
      <c r="T57" s="54">
        <v>0</v>
      </c>
      <c r="U57" s="145">
        <v>19465.400000000001</v>
      </c>
      <c r="V57" s="143" t="s">
        <v>182</v>
      </c>
      <c r="W57" s="143" t="s">
        <v>183</v>
      </c>
    </row>
    <row r="58" spans="1:32" s="1" customFormat="1">
      <c r="A58" s="218"/>
      <c r="B58" s="222"/>
      <c r="C58" s="240"/>
      <c r="D58" s="218"/>
      <c r="E58" s="240"/>
      <c r="F58" s="240"/>
      <c r="G58" s="242"/>
      <c r="H58" s="39">
        <v>91823</v>
      </c>
      <c r="I58" s="38">
        <v>43251</v>
      </c>
      <c r="J58" s="37">
        <v>2919.81</v>
      </c>
      <c r="K58" s="37">
        <v>2919.81</v>
      </c>
      <c r="L58" s="37">
        <v>2919.81</v>
      </c>
      <c r="M58" s="37"/>
      <c r="N58" s="37"/>
      <c r="O58" s="55"/>
      <c r="P58" s="55"/>
      <c r="Q58" s="55"/>
      <c r="R58" s="55"/>
      <c r="S58" s="37">
        <v>0</v>
      </c>
      <c r="T58" s="37">
        <v>2919.81</v>
      </c>
    </row>
    <row r="59" spans="1:32" s="1" customFormat="1">
      <c r="A59" s="218"/>
      <c r="B59" s="222"/>
      <c r="C59" s="240"/>
      <c r="D59" s="218"/>
      <c r="E59" s="240"/>
      <c r="F59" s="240"/>
      <c r="G59" s="242"/>
      <c r="H59" s="41"/>
      <c r="I59" s="38"/>
      <c r="J59" s="37"/>
      <c r="K59" s="37"/>
      <c r="L59" s="37"/>
      <c r="M59" s="37"/>
      <c r="N59" s="37"/>
      <c r="O59" s="55"/>
      <c r="P59" s="55"/>
      <c r="Q59" s="55"/>
      <c r="R59" s="55"/>
      <c r="S59" s="37"/>
      <c r="T59" s="37"/>
    </row>
    <row r="60" spans="1:32" s="1" customFormat="1">
      <c r="A60" s="137"/>
      <c r="B60" s="24" t="s">
        <v>9</v>
      </c>
      <c r="C60" s="193"/>
      <c r="D60" s="176"/>
      <c r="E60" s="88"/>
      <c r="F60" s="172"/>
      <c r="G60" s="184"/>
      <c r="H60" s="41"/>
      <c r="I60" s="42"/>
      <c r="J60" s="69">
        <f t="shared" ref="J60:P60" si="7">SUM(J55:J59)</f>
        <v>51583.31</v>
      </c>
      <c r="K60" s="69">
        <f t="shared" si="7"/>
        <v>51583.31</v>
      </c>
      <c r="L60" s="69">
        <f t="shared" si="7"/>
        <v>44770.42</v>
      </c>
      <c r="M60" s="69">
        <f t="shared" si="7"/>
        <v>6812.89</v>
      </c>
      <c r="N60" s="69">
        <f t="shared" si="7"/>
        <v>0</v>
      </c>
      <c r="O60" s="69">
        <f t="shared" si="7"/>
        <v>0</v>
      </c>
      <c r="P60" s="69">
        <f t="shared" si="7"/>
        <v>0</v>
      </c>
      <c r="Q60" s="69"/>
      <c r="R60" s="69">
        <f>SUM(R55:R59)</f>
        <v>0</v>
      </c>
      <c r="S60" s="69">
        <f>SUM(S55:S59)</f>
        <v>48663.5</v>
      </c>
      <c r="T60" s="69">
        <f>SUM(T55:T59)</f>
        <v>2919.81</v>
      </c>
    </row>
    <row r="61" spans="1:32" s="1" customFormat="1" ht="15" customHeight="1">
      <c r="A61" s="223">
        <v>6</v>
      </c>
      <c r="B61" s="221" t="s">
        <v>45</v>
      </c>
      <c r="C61" s="231" t="s">
        <v>11</v>
      </c>
      <c r="D61" s="223">
        <v>215</v>
      </c>
      <c r="E61" s="250" t="s">
        <v>12</v>
      </c>
      <c r="F61" s="239" t="s">
        <v>11</v>
      </c>
      <c r="G61" s="241" t="s">
        <v>44</v>
      </c>
      <c r="H61" s="39">
        <v>1442729</v>
      </c>
      <c r="I61" s="38">
        <v>43189</v>
      </c>
      <c r="J61" s="37">
        <v>1288.73</v>
      </c>
      <c r="K61" s="37">
        <v>1288.73</v>
      </c>
      <c r="L61" s="37">
        <v>1288.73</v>
      </c>
      <c r="M61" s="37"/>
      <c r="N61" s="37"/>
      <c r="O61" s="37"/>
      <c r="P61" s="37"/>
      <c r="Q61" s="37"/>
      <c r="R61" s="37"/>
      <c r="S61" s="37">
        <f>J61-O61-P61-T61</f>
        <v>1288.73</v>
      </c>
      <c r="T61" s="37">
        <v>0</v>
      </c>
      <c r="U61" s="145">
        <v>1288.73</v>
      </c>
      <c r="V61" s="143" t="s">
        <v>127</v>
      </c>
      <c r="W61" s="143" t="s">
        <v>107</v>
      </c>
    </row>
    <row r="62" spans="1:32" s="1" customFormat="1">
      <c r="A62" s="218"/>
      <c r="B62" s="222"/>
      <c r="C62" s="232"/>
      <c r="D62" s="218"/>
      <c r="E62" s="251"/>
      <c r="F62" s="240"/>
      <c r="G62" s="242"/>
      <c r="H62" s="39">
        <v>1445905</v>
      </c>
      <c r="I62" s="38">
        <v>43220</v>
      </c>
      <c r="J62" s="37">
        <v>22385.21</v>
      </c>
      <c r="K62" s="37">
        <v>22385.21</v>
      </c>
      <c r="L62" s="37"/>
      <c r="M62" s="37">
        <v>22385.21</v>
      </c>
      <c r="N62" s="37"/>
      <c r="O62" s="37"/>
      <c r="P62" s="37"/>
      <c r="Q62" s="37"/>
      <c r="R62" s="37"/>
      <c r="S62" s="37">
        <f>J62-O62-P62-T62</f>
        <v>22385.21</v>
      </c>
      <c r="T62" s="37">
        <v>0</v>
      </c>
      <c r="U62" s="145">
        <v>12652.51</v>
      </c>
      <c r="V62" s="143" t="s">
        <v>128</v>
      </c>
      <c r="W62" s="143" t="s">
        <v>107</v>
      </c>
      <c r="AD62" s="144">
        <v>22385.21</v>
      </c>
      <c r="AE62" s="159" t="s">
        <v>202</v>
      </c>
      <c r="AF62" s="143" t="s">
        <v>196</v>
      </c>
    </row>
    <row r="63" spans="1:32" s="1" customFormat="1">
      <c r="A63" s="218"/>
      <c r="B63" s="222"/>
      <c r="C63" s="232"/>
      <c r="D63" s="218"/>
      <c r="E63" s="251"/>
      <c r="F63" s="240"/>
      <c r="G63" s="242"/>
      <c r="H63" s="39">
        <v>1449897</v>
      </c>
      <c r="I63" s="38">
        <v>43251</v>
      </c>
      <c r="J63" s="37">
        <v>22385.21</v>
      </c>
      <c r="K63" s="37">
        <v>22385.21</v>
      </c>
      <c r="L63" s="37">
        <v>22385.21</v>
      </c>
      <c r="M63" s="37"/>
      <c r="N63" s="37"/>
      <c r="O63" s="37"/>
      <c r="P63" s="37"/>
      <c r="Q63" s="37"/>
      <c r="R63" s="37"/>
      <c r="S63" s="37">
        <f>J63-O63-P63-T63</f>
        <v>0</v>
      </c>
      <c r="T63" s="37">
        <v>22385.21</v>
      </c>
      <c r="U63" s="162"/>
      <c r="V63" s="163"/>
      <c r="W63" s="163"/>
      <c r="AD63" s="164"/>
      <c r="AE63" s="165"/>
      <c r="AF63" s="163"/>
    </row>
    <row r="64" spans="1:32" s="1" customFormat="1">
      <c r="A64" s="218"/>
      <c r="B64" s="222"/>
      <c r="C64" s="232"/>
      <c r="D64" s="218"/>
      <c r="E64" s="251"/>
      <c r="F64" s="240"/>
      <c r="G64" s="242"/>
      <c r="H64" s="39"/>
      <c r="I64" s="38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1:33" s="1" customFormat="1">
      <c r="A65" s="22"/>
      <c r="B65" s="28" t="s">
        <v>9</v>
      </c>
      <c r="C65" s="89"/>
      <c r="D65" s="22"/>
      <c r="E65" s="22"/>
      <c r="F65" s="90"/>
      <c r="G65" s="176"/>
      <c r="H65" s="41"/>
      <c r="I65" s="42"/>
      <c r="J65" s="69">
        <f t="shared" ref="J65:P65" si="8">SUM(J61:J64)</f>
        <v>46059.149999999994</v>
      </c>
      <c r="K65" s="69">
        <f t="shared" si="8"/>
        <v>46059.149999999994</v>
      </c>
      <c r="L65" s="69">
        <f t="shared" si="8"/>
        <v>23673.94</v>
      </c>
      <c r="M65" s="69">
        <f t="shared" si="8"/>
        <v>22385.21</v>
      </c>
      <c r="N65" s="69">
        <f t="shared" si="8"/>
        <v>0</v>
      </c>
      <c r="O65" s="69">
        <f t="shared" si="8"/>
        <v>0</v>
      </c>
      <c r="P65" s="69">
        <f t="shared" si="8"/>
        <v>0</v>
      </c>
      <c r="Q65" s="69"/>
      <c r="R65" s="69">
        <v>0</v>
      </c>
      <c r="S65" s="69">
        <f>SUM(S61:S64)</f>
        <v>23673.94</v>
      </c>
      <c r="T65" s="69">
        <f>SUM(T61:T64)</f>
        <v>22385.21</v>
      </c>
    </row>
    <row r="66" spans="1:33" s="1" customFormat="1" ht="15" customHeight="1">
      <c r="A66" s="223">
        <v>7</v>
      </c>
      <c r="B66" s="221" t="s">
        <v>79</v>
      </c>
      <c r="C66" s="219" t="s">
        <v>43</v>
      </c>
      <c r="D66" s="223">
        <v>41</v>
      </c>
      <c r="E66" s="250" t="s">
        <v>12</v>
      </c>
      <c r="F66" s="243" t="s">
        <v>43</v>
      </c>
      <c r="G66" s="239" t="s">
        <v>42</v>
      </c>
      <c r="H66" s="63">
        <v>1116664552</v>
      </c>
      <c r="I66" s="38">
        <v>43217</v>
      </c>
      <c r="J66" s="158">
        <v>253.7</v>
      </c>
      <c r="K66" s="158">
        <v>253.7</v>
      </c>
      <c r="L66" s="158"/>
      <c r="M66" s="158">
        <v>253.7</v>
      </c>
      <c r="N66" s="55"/>
      <c r="O66" s="55"/>
      <c r="P66" s="55"/>
      <c r="Q66" s="55"/>
      <c r="R66" s="55"/>
      <c r="S66" s="37">
        <f>J66-O66-P66-T66</f>
        <v>253.7</v>
      </c>
      <c r="T66" s="158">
        <v>0</v>
      </c>
      <c r="U66" s="145">
        <v>3044.4</v>
      </c>
      <c r="V66" s="143" t="s">
        <v>178</v>
      </c>
      <c r="W66" s="143" t="s">
        <v>137</v>
      </c>
    </row>
    <row r="67" spans="1:33" s="1" customFormat="1">
      <c r="A67" s="218"/>
      <c r="B67" s="222"/>
      <c r="C67" s="220"/>
      <c r="D67" s="218"/>
      <c r="E67" s="251"/>
      <c r="F67" s="244"/>
      <c r="G67" s="240"/>
      <c r="H67" s="63">
        <v>1116664213</v>
      </c>
      <c r="I67" s="38">
        <v>43216</v>
      </c>
      <c r="J67" s="54">
        <v>2790.7</v>
      </c>
      <c r="K67" s="54">
        <v>2790.7</v>
      </c>
      <c r="L67" s="54"/>
      <c r="M67" s="54">
        <v>2790.7</v>
      </c>
      <c r="N67" s="54"/>
      <c r="O67" s="54"/>
      <c r="P67" s="54"/>
      <c r="Q67" s="54"/>
      <c r="R67" s="54"/>
      <c r="S67" s="37">
        <f>J67-O67-P67-T67</f>
        <v>2790.7</v>
      </c>
      <c r="T67" s="54">
        <v>0</v>
      </c>
    </row>
    <row r="68" spans="1:33" s="1" customFormat="1">
      <c r="A68" s="218"/>
      <c r="B68" s="222"/>
      <c r="C68" s="220"/>
      <c r="D68" s="218"/>
      <c r="E68" s="251"/>
      <c r="F68" s="244"/>
      <c r="G68" s="240"/>
      <c r="H68" s="63">
        <v>1116672251</v>
      </c>
      <c r="I68" s="38">
        <v>43250</v>
      </c>
      <c r="J68" s="54">
        <v>3298.1</v>
      </c>
      <c r="K68" s="54">
        <v>3298.1</v>
      </c>
      <c r="L68" s="54">
        <v>3298.1</v>
      </c>
      <c r="M68" s="54"/>
      <c r="N68" s="54"/>
      <c r="O68" s="54"/>
      <c r="P68" s="54"/>
      <c r="Q68" s="54"/>
      <c r="R68" s="54"/>
      <c r="S68" s="37">
        <f>J68-O68-P68-T68</f>
        <v>3298.1</v>
      </c>
      <c r="T68" s="54">
        <v>0</v>
      </c>
    </row>
    <row r="69" spans="1:33" s="1" customFormat="1">
      <c r="A69" s="218"/>
      <c r="B69" s="222"/>
      <c r="C69" s="220"/>
      <c r="D69" s="218"/>
      <c r="E69" s="251"/>
      <c r="F69" s="244"/>
      <c r="G69" s="240"/>
      <c r="H69" s="63"/>
      <c r="I69" s="38"/>
      <c r="J69" s="54"/>
      <c r="K69" s="54"/>
      <c r="L69" s="54"/>
      <c r="M69" s="54"/>
      <c r="N69" s="54"/>
      <c r="O69" s="54"/>
      <c r="P69" s="54"/>
      <c r="Q69" s="54"/>
      <c r="R69" s="54"/>
      <c r="S69" s="37"/>
      <c r="T69" s="54"/>
    </row>
    <row r="70" spans="1:33" s="1" customFormat="1">
      <c r="A70" s="27"/>
      <c r="B70" s="182" t="s">
        <v>9</v>
      </c>
      <c r="C70" s="91"/>
      <c r="D70" s="92"/>
      <c r="E70" s="93"/>
      <c r="F70" s="94"/>
      <c r="G70" s="93"/>
      <c r="H70" s="39"/>
      <c r="I70" s="40"/>
      <c r="J70" s="60">
        <f>SUM(J66:J69)</f>
        <v>6342.5</v>
      </c>
      <c r="K70" s="60">
        <f>SUM(K66:K69)</f>
        <v>6342.5</v>
      </c>
      <c r="L70" s="60">
        <f>SUM(L66:L69)</f>
        <v>3298.1</v>
      </c>
      <c r="M70" s="60">
        <f>SUM(M66:M69)</f>
        <v>3044.3999999999996</v>
      </c>
      <c r="N70" s="60"/>
      <c r="O70" s="60">
        <f>SUM(O66:O69)</f>
        <v>0</v>
      </c>
      <c r="P70" s="60">
        <f>SUM(P66:P69)</f>
        <v>0</v>
      </c>
      <c r="Q70" s="60"/>
      <c r="R70" s="60">
        <v>0</v>
      </c>
      <c r="S70" s="60">
        <f>SUM(S66:S69)</f>
        <v>6342.5</v>
      </c>
      <c r="T70" s="60">
        <f>SUM(T66:T69)</f>
        <v>0</v>
      </c>
    </row>
    <row r="71" spans="1:33" s="1" customFormat="1">
      <c r="A71" s="56"/>
      <c r="B71" s="182"/>
      <c r="C71" s="186"/>
      <c r="D71" s="195"/>
      <c r="E71" s="178"/>
      <c r="F71" s="174"/>
      <c r="G71" s="179"/>
      <c r="H71" s="63">
        <v>17943</v>
      </c>
      <c r="I71" s="38">
        <v>43251</v>
      </c>
      <c r="J71" s="64">
        <v>176.4</v>
      </c>
      <c r="K71" s="64">
        <v>176.4</v>
      </c>
      <c r="L71" s="64">
        <v>176.4</v>
      </c>
      <c r="M71" s="64"/>
      <c r="N71" s="63"/>
      <c r="O71" s="63"/>
      <c r="P71" s="63"/>
      <c r="Q71" s="63"/>
      <c r="R71" s="63"/>
      <c r="S71" s="37">
        <f>J71-O71-P71-T71</f>
        <v>0</v>
      </c>
      <c r="T71" s="64">
        <v>176.4</v>
      </c>
      <c r="U71" s="144">
        <v>365.4</v>
      </c>
      <c r="V71" s="143" t="s">
        <v>161</v>
      </c>
      <c r="W71" s="143" t="s">
        <v>162</v>
      </c>
    </row>
    <row r="72" spans="1:33" s="1" customFormat="1">
      <c r="A72" s="224">
        <v>8</v>
      </c>
      <c r="B72" s="222" t="s">
        <v>41</v>
      </c>
      <c r="C72" s="275"/>
      <c r="D72" s="241"/>
      <c r="E72" s="241"/>
      <c r="F72" s="239"/>
      <c r="G72" s="95" t="s">
        <v>15</v>
      </c>
      <c r="H72" s="63">
        <v>17944</v>
      </c>
      <c r="I72" s="38">
        <v>43251</v>
      </c>
      <c r="J72" s="64">
        <v>75.599999999999994</v>
      </c>
      <c r="K72" s="64">
        <v>75.599999999999994</v>
      </c>
      <c r="L72" s="64">
        <v>75.599999999999994</v>
      </c>
      <c r="M72" s="64"/>
      <c r="N72" s="63"/>
      <c r="O72" s="63"/>
      <c r="P72" s="63"/>
      <c r="Q72" s="63"/>
      <c r="R72" s="63"/>
      <c r="S72" s="37">
        <f t="shared" ref="S72:S78" si="9">J72-O72-P72-T72</f>
        <v>0</v>
      </c>
      <c r="T72" s="64">
        <v>75.599999999999994</v>
      </c>
      <c r="U72" s="144">
        <v>18168</v>
      </c>
      <c r="V72" s="143" t="s">
        <v>163</v>
      </c>
      <c r="W72" s="143" t="s">
        <v>162</v>
      </c>
    </row>
    <row r="73" spans="1:33" s="1" customFormat="1">
      <c r="A73" s="224"/>
      <c r="B73" s="222"/>
      <c r="C73" s="276"/>
      <c r="D73" s="242"/>
      <c r="E73" s="242"/>
      <c r="F73" s="240"/>
      <c r="G73" s="95"/>
      <c r="H73" s="63">
        <v>17945</v>
      </c>
      <c r="I73" s="38">
        <v>43251</v>
      </c>
      <c r="J73" s="64">
        <v>577.66999999999996</v>
      </c>
      <c r="K73" s="64">
        <v>577.66999999999996</v>
      </c>
      <c r="L73" s="64">
        <v>577.66999999999996</v>
      </c>
      <c r="M73" s="64"/>
      <c r="N73" s="64"/>
      <c r="O73" s="64"/>
      <c r="P73" s="64"/>
      <c r="Q73" s="64"/>
      <c r="R73" s="64"/>
      <c r="S73" s="37">
        <f t="shared" si="9"/>
        <v>0</v>
      </c>
      <c r="T73" s="64">
        <v>577.66999999999996</v>
      </c>
      <c r="U73" s="144">
        <v>126</v>
      </c>
      <c r="V73" s="143" t="s">
        <v>164</v>
      </c>
      <c r="W73" s="143" t="s">
        <v>162</v>
      </c>
    </row>
    <row r="74" spans="1:33" s="1" customFormat="1">
      <c r="A74" s="224"/>
      <c r="B74" s="222"/>
      <c r="C74" s="276"/>
      <c r="D74" s="242"/>
      <c r="E74" s="242"/>
      <c r="F74" s="240"/>
      <c r="G74" s="95"/>
      <c r="H74" s="63">
        <v>17946</v>
      </c>
      <c r="I74" s="38">
        <v>43251</v>
      </c>
      <c r="J74" s="64">
        <v>302.39999999999998</v>
      </c>
      <c r="K74" s="64">
        <v>302.39999999999998</v>
      </c>
      <c r="L74" s="64">
        <v>302.39999999999998</v>
      </c>
      <c r="M74" s="64"/>
      <c r="N74" s="64"/>
      <c r="O74" s="64"/>
      <c r="P74" s="64"/>
      <c r="Q74" s="64"/>
      <c r="R74" s="64"/>
      <c r="S74" s="37">
        <f t="shared" si="9"/>
        <v>0</v>
      </c>
      <c r="T74" s="64">
        <v>302.39999999999998</v>
      </c>
      <c r="U74" s="144">
        <v>176.4</v>
      </c>
      <c r="V74" s="143" t="s">
        <v>165</v>
      </c>
      <c r="W74" s="143" t="s">
        <v>162</v>
      </c>
    </row>
    <row r="75" spans="1:33" s="1" customFormat="1">
      <c r="A75" s="224"/>
      <c r="B75" s="222"/>
      <c r="C75" s="276"/>
      <c r="D75" s="242"/>
      <c r="E75" s="242"/>
      <c r="F75" s="240"/>
      <c r="G75" s="95" t="s">
        <v>16</v>
      </c>
      <c r="H75" s="63">
        <v>17942</v>
      </c>
      <c r="I75" s="38">
        <v>43251</v>
      </c>
      <c r="J75" s="64">
        <v>18735.75</v>
      </c>
      <c r="K75" s="64">
        <v>18735.75</v>
      </c>
      <c r="L75" s="64">
        <v>18735.75</v>
      </c>
      <c r="M75" s="64"/>
      <c r="N75" s="64"/>
      <c r="O75" s="64"/>
      <c r="P75" s="64"/>
      <c r="Q75" s="64"/>
      <c r="R75" s="64"/>
      <c r="S75" s="37">
        <f t="shared" si="9"/>
        <v>0</v>
      </c>
      <c r="T75" s="64">
        <v>18735.75</v>
      </c>
      <c r="U75" s="144">
        <v>163.80000000000001</v>
      </c>
      <c r="V75" s="143" t="s">
        <v>166</v>
      </c>
      <c r="W75" s="143" t="s">
        <v>162</v>
      </c>
    </row>
    <row r="76" spans="1:33" s="1" customFormat="1">
      <c r="A76" s="224"/>
      <c r="B76" s="222"/>
      <c r="C76" s="276"/>
      <c r="D76" s="242"/>
      <c r="E76" s="242"/>
      <c r="F76" s="240"/>
      <c r="G76" s="95" t="s">
        <v>10</v>
      </c>
      <c r="H76" s="63">
        <v>17949</v>
      </c>
      <c r="I76" s="38">
        <v>43251</v>
      </c>
      <c r="J76" s="64">
        <v>157.5</v>
      </c>
      <c r="K76" s="64">
        <v>157.5</v>
      </c>
      <c r="L76" s="64">
        <v>157.5</v>
      </c>
      <c r="M76" s="64"/>
      <c r="N76" s="64"/>
      <c r="O76" s="64"/>
      <c r="P76" s="64"/>
      <c r="Q76" s="64"/>
      <c r="R76" s="64"/>
      <c r="S76" s="37">
        <f t="shared" si="9"/>
        <v>0</v>
      </c>
      <c r="T76" s="64">
        <v>157.5</v>
      </c>
    </row>
    <row r="77" spans="1:33" s="1" customFormat="1">
      <c r="A77" s="224"/>
      <c r="B77" s="222"/>
      <c r="C77" s="276"/>
      <c r="D77" s="242"/>
      <c r="E77" s="242"/>
      <c r="F77" s="240"/>
      <c r="G77" s="96">
        <v>7889</v>
      </c>
      <c r="H77" s="63">
        <v>17947</v>
      </c>
      <c r="I77" s="38">
        <v>43251</v>
      </c>
      <c r="J77" s="64">
        <v>378.5</v>
      </c>
      <c r="K77" s="64">
        <v>378.5</v>
      </c>
      <c r="L77" s="64">
        <v>378.5</v>
      </c>
      <c r="M77" s="64"/>
      <c r="N77" s="64"/>
      <c r="O77" s="64"/>
      <c r="P77" s="64"/>
      <c r="Q77" s="64"/>
      <c r="R77" s="64"/>
      <c r="S77" s="37">
        <f t="shared" si="9"/>
        <v>0</v>
      </c>
      <c r="T77" s="64">
        <v>378.5</v>
      </c>
    </row>
    <row r="78" spans="1:33" s="1" customFormat="1">
      <c r="A78" s="224"/>
      <c r="B78" s="222"/>
      <c r="C78" s="276"/>
      <c r="D78" s="242"/>
      <c r="E78" s="242"/>
      <c r="F78" s="240"/>
      <c r="G78" s="96"/>
      <c r="H78" s="63">
        <v>17948</v>
      </c>
      <c r="I78" s="38">
        <v>43251</v>
      </c>
      <c r="J78" s="64">
        <v>365.4</v>
      </c>
      <c r="K78" s="64">
        <v>365.4</v>
      </c>
      <c r="L78" s="64">
        <v>365.4</v>
      </c>
      <c r="M78" s="63"/>
      <c r="N78" s="63"/>
      <c r="O78" s="63"/>
      <c r="P78" s="63"/>
      <c r="Q78" s="63"/>
      <c r="R78" s="63"/>
      <c r="S78" s="37">
        <f t="shared" si="9"/>
        <v>0</v>
      </c>
      <c r="T78" s="64">
        <v>365.4</v>
      </c>
    </row>
    <row r="79" spans="1:33" s="1" customFormat="1">
      <c r="A79" s="224"/>
      <c r="B79" s="222"/>
      <c r="C79" s="276"/>
      <c r="D79" s="242"/>
      <c r="E79" s="242"/>
      <c r="F79" s="240"/>
      <c r="G79" s="96"/>
      <c r="H79" s="63"/>
      <c r="I79" s="36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</row>
    <row r="80" spans="1:33" s="1" customFormat="1">
      <c r="A80" s="27"/>
      <c r="B80" s="24" t="s">
        <v>9</v>
      </c>
      <c r="C80" s="91"/>
      <c r="D80" s="92"/>
      <c r="E80" s="93"/>
      <c r="F80" s="94"/>
      <c r="G80" s="93"/>
      <c r="H80" s="39"/>
      <c r="I80" s="40"/>
      <c r="J80" s="60">
        <f>SUM(J71:J79)</f>
        <v>20769.22</v>
      </c>
      <c r="K80" s="60">
        <f t="shared" ref="K80:AG80" si="10">SUM(K71:K79)</f>
        <v>20769.22</v>
      </c>
      <c r="L80" s="60">
        <f t="shared" si="10"/>
        <v>20769.22</v>
      </c>
      <c r="M80" s="60">
        <f t="shared" si="10"/>
        <v>0</v>
      </c>
      <c r="N80" s="60">
        <f t="shared" si="10"/>
        <v>0</v>
      </c>
      <c r="O80" s="60">
        <f t="shared" si="10"/>
        <v>0</v>
      </c>
      <c r="P80" s="60">
        <f t="shared" si="10"/>
        <v>0</v>
      </c>
      <c r="Q80" s="60">
        <f t="shared" si="10"/>
        <v>0</v>
      </c>
      <c r="R80" s="60">
        <f t="shared" si="10"/>
        <v>0</v>
      </c>
      <c r="S80" s="60">
        <f t="shared" si="10"/>
        <v>0</v>
      </c>
      <c r="T80" s="60">
        <f t="shared" si="10"/>
        <v>20769.22</v>
      </c>
      <c r="U80" s="60">
        <f t="shared" si="10"/>
        <v>18999.600000000002</v>
      </c>
      <c r="V80" s="60">
        <f t="shared" si="10"/>
        <v>0</v>
      </c>
      <c r="W80" s="60">
        <f t="shared" si="10"/>
        <v>0</v>
      </c>
      <c r="X80" s="60">
        <f t="shared" si="10"/>
        <v>0</v>
      </c>
      <c r="Y80" s="60">
        <f t="shared" si="10"/>
        <v>0</v>
      </c>
      <c r="Z80" s="60">
        <f t="shared" si="10"/>
        <v>0</v>
      </c>
      <c r="AA80" s="60">
        <f t="shared" si="10"/>
        <v>0</v>
      </c>
      <c r="AB80" s="60">
        <f t="shared" si="10"/>
        <v>0</v>
      </c>
      <c r="AC80" s="60">
        <f t="shared" si="10"/>
        <v>0</v>
      </c>
      <c r="AD80" s="60">
        <f t="shared" si="10"/>
        <v>0</v>
      </c>
      <c r="AE80" s="60">
        <f t="shared" si="10"/>
        <v>0</v>
      </c>
      <c r="AF80" s="60">
        <f t="shared" si="10"/>
        <v>0</v>
      </c>
      <c r="AG80" s="60">
        <f t="shared" si="10"/>
        <v>0</v>
      </c>
    </row>
    <row r="81" spans="1:32" s="1" customFormat="1" ht="15" customHeight="1">
      <c r="A81" s="218">
        <v>9</v>
      </c>
      <c r="B81" s="221" t="s">
        <v>40</v>
      </c>
      <c r="C81" s="219" t="s">
        <v>11</v>
      </c>
      <c r="D81" s="223">
        <v>633</v>
      </c>
      <c r="E81" s="241" t="s">
        <v>12</v>
      </c>
      <c r="F81" s="219" t="s">
        <v>11</v>
      </c>
      <c r="G81" s="241" t="s">
        <v>39</v>
      </c>
      <c r="H81" s="36">
        <v>209365</v>
      </c>
      <c r="I81" s="38">
        <v>43190</v>
      </c>
      <c r="J81" s="53">
        <v>253.5</v>
      </c>
      <c r="K81" s="53">
        <v>253.5</v>
      </c>
      <c r="L81" s="53">
        <v>6.9</v>
      </c>
      <c r="M81" s="53">
        <v>246.6</v>
      </c>
      <c r="N81" s="53"/>
      <c r="O81" s="53"/>
      <c r="P81" s="53"/>
      <c r="Q81" s="53"/>
      <c r="R81" s="53"/>
      <c r="S81" s="37">
        <f t="shared" ref="S81:S83" si="11">J81-O81-P81-T81</f>
        <v>253.5</v>
      </c>
      <c r="T81" s="53">
        <v>0</v>
      </c>
      <c r="U81" s="145">
        <v>253.5</v>
      </c>
      <c r="V81" s="143" t="s">
        <v>129</v>
      </c>
      <c r="W81" s="143" t="s">
        <v>130</v>
      </c>
    </row>
    <row r="82" spans="1:32" s="1" customFormat="1">
      <c r="A82" s="218"/>
      <c r="B82" s="222"/>
      <c r="C82" s="220"/>
      <c r="D82" s="218"/>
      <c r="E82" s="242"/>
      <c r="F82" s="220"/>
      <c r="G82" s="242"/>
      <c r="H82" s="36">
        <v>209465</v>
      </c>
      <c r="I82" s="38">
        <v>43220</v>
      </c>
      <c r="J82" s="53">
        <v>3248.51</v>
      </c>
      <c r="K82" s="53">
        <v>3248.51</v>
      </c>
      <c r="L82" s="53"/>
      <c r="M82" s="53">
        <v>3248.51</v>
      </c>
      <c r="N82" s="53"/>
      <c r="O82" s="53"/>
      <c r="P82" s="53"/>
      <c r="Q82" s="53"/>
      <c r="R82" s="53"/>
      <c r="S82" s="37">
        <f t="shared" si="11"/>
        <v>3248.51</v>
      </c>
      <c r="T82" s="53">
        <v>0</v>
      </c>
      <c r="U82" s="144">
        <v>7549.31</v>
      </c>
      <c r="V82" s="143" t="s">
        <v>131</v>
      </c>
      <c r="W82" s="143" t="s">
        <v>130</v>
      </c>
      <c r="AD82" s="145">
        <v>14892.14</v>
      </c>
      <c r="AE82" s="146" t="s">
        <v>216</v>
      </c>
      <c r="AF82" s="146" t="s">
        <v>196</v>
      </c>
    </row>
    <row r="83" spans="1:32" s="1" customFormat="1">
      <c r="A83" s="218"/>
      <c r="B83" s="222"/>
      <c r="C83" s="220"/>
      <c r="D83" s="218"/>
      <c r="E83" s="242"/>
      <c r="F83" s="220"/>
      <c r="G83" s="242"/>
      <c r="H83" s="36">
        <v>209466</v>
      </c>
      <c r="I83" s="38">
        <v>43220</v>
      </c>
      <c r="J83" s="53">
        <v>14892.14</v>
      </c>
      <c r="K83" s="53">
        <v>14892.14</v>
      </c>
      <c r="L83" s="53"/>
      <c r="M83" s="53">
        <v>14892.14</v>
      </c>
      <c r="N83" s="53"/>
      <c r="O83" s="53"/>
      <c r="P83" s="53"/>
      <c r="Q83" s="53"/>
      <c r="R83" s="53"/>
      <c r="S83" s="37">
        <f t="shared" si="11"/>
        <v>14892.14</v>
      </c>
      <c r="T83" s="53">
        <v>0</v>
      </c>
      <c r="AD83" s="145">
        <v>3248.51</v>
      </c>
      <c r="AE83" s="146" t="s">
        <v>215</v>
      </c>
      <c r="AF83" s="146" t="s">
        <v>196</v>
      </c>
    </row>
    <row r="84" spans="1:32" s="1" customFormat="1">
      <c r="A84" s="218"/>
      <c r="B84" s="222"/>
      <c r="C84" s="220"/>
      <c r="D84" s="218"/>
      <c r="E84" s="242"/>
      <c r="F84" s="220"/>
      <c r="G84" s="242"/>
      <c r="H84" s="36">
        <v>209571</v>
      </c>
      <c r="I84" s="38">
        <v>43251</v>
      </c>
      <c r="J84" s="53">
        <v>1477.57</v>
      </c>
      <c r="K84" s="53">
        <v>1477.57</v>
      </c>
      <c r="L84" s="53">
        <v>1477.57</v>
      </c>
      <c r="M84" s="53"/>
      <c r="N84" s="53"/>
      <c r="O84" s="53"/>
      <c r="P84" s="53"/>
      <c r="Q84" s="53"/>
      <c r="R84" s="53"/>
      <c r="S84" s="37">
        <f>J84-O84-P84-T84</f>
        <v>0</v>
      </c>
      <c r="T84" s="53">
        <v>1477.57</v>
      </c>
      <c r="AD84" s="162"/>
      <c r="AE84" s="166"/>
      <c r="AF84" s="166"/>
    </row>
    <row r="85" spans="1:32" s="1" customFormat="1">
      <c r="A85" s="218"/>
      <c r="B85" s="222"/>
      <c r="C85" s="220"/>
      <c r="D85" s="218"/>
      <c r="E85" s="242"/>
      <c r="F85" s="220"/>
      <c r="G85" s="242"/>
      <c r="H85" s="36">
        <v>209569</v>
      </c>
      <c r="I85" s="38">
        <v>43251</v>
      </c>
      <c r="J85" s="53">
        <v>3333.85</v>
      </c>
      <c r="K85" s="53">
        <v>3333.85</v>
      </c>
      <c r="L85" s="53">
        <v>3333.85</v>
      </c>
      <c r="M85" s="53"/>
      <c r="N85" s="53"/>
      <c r="O85" s="53"/>
      <c r="P85" s="53"/>
      <c r="Q85" s="53"/>
      <c r="R85" s="53"/>
      <c r="S85" s="37">
        <f>J85-O85-P85-T85</f>
        <v>0</v>
      </c>
      <c r="T85" s="53">
        <v>3333.85</v>
      </c>
      <c r="AD85" s="162"/>
      <c r="AE85" s="166"/>
      <c r="AF85" s="166"/>
    </row>
    <row r="86" spans="1:32" s="1" customFormat="1">
      <c r="A86" s="218"/>
      <c r="B86" s="222"/>
      <c r="C86" s="220"/>
      <c r="D86" s="218"/>
      <c r="E86" s="242"/>
      <c r="F86" s="220"/>
      <c r="G86" s="242"/>
      <c r="H86" s="36">
        <v>209570</v>
      </c>
      <c r="I86" s="38">
        <v>43251</v>
      </c>
      <c r="J86" s="53">
        <v>24595.18</v>
      </c>
      <c r="K86" s="53">
        <v>24595.18</v>
      </c>
      <c r="L86" s="53">
        <v>24595.18</v>
      </c>
      <c r="M86" s="53"/>
      <c r="N86" s="53"/>
      <c r="O86" s="53"/>
      <c r="P86" s="53"/>
      <c r="Q86" s="53"/>
      <c r="R86" s="53"/>
      <c r="S86" s="37">
        <f>J86-O86-P86-T86</f>
        <v>0</v>
      </c>
      <c r="T86" s="53">
        <v>24595.18</v>
      </c>
      <c r="AD86" s="162"/>
      <c r="AE86" s="166"/>
      <c r="AF86" s="166"/>
    </row>
    <row r="87" spans="1:32" s="1" customFormat="1">
      <c r="A87" s="218"/>
      <c r="B87" s="222"/>
      <c r="C87" s="220"/>
      <c r="D87" s="218"/>
      <c r="E87" s="242"/>
      <c r="F87" s="220"/>
      <c r="G87" s="242"/>
      <c r="H87" s="36"/>
      <c r="I87" s="38"/>
      <c r="J87" s="53"/>
      <c r="K87" s="53"/>
      <c r="L87" s="53"/>
      <c r="M87" s="53"/>
      <c r="N87" s="53"/>
      <c r="O87" s="53"/>
      <c r="P87" s="53"/>
      <c r="Q87" s="53"/>
      <c r="R87" s="53"/>
      <c r="S87" s="37"/>
      <c r="T87" s="53"/>
    </row>
    <row r="88" spans="1:32" s="1" customFormat="1">
      <c r="A88" s="27"/>
      <c r="B88" s="24" t="s">
        <v>9</v>
      </c>
      <c r="C88" s="91"/>
      <c r="D88" s="92"/>
      <c r="E88" s="93"/>
      <c r="F88" s="94"/>
      <c r="G88" s="93"/>
      <c r="H88" s="39"/>
      <c r="I88" s="40"/>
      <c r="J88" s="60">
        <f t="shared" ref="J88:T88" si="12">SUM(J81:J87)</f>
        <v>47800.75</v>
      </c>
      <c r="K88" s="60">
        <f t="shared" si="12"/>
        <v>47800.75</v>
      </c>
      <c r="L88" s="60">
        <f t="shared" si="12"/>
        <v>29413.5</v>
      </c>
      <c r="M88" s="60">
        <f t="shared" si="12"/>
        <v>18387.25</v>
      </c>
      <c r="N88" s="60">
        <f t="shared" si="12"/>
        <v>0</v>
      </c>
      <c r="O88" s="60">
        <f t="shared" si="12"/>
        <v>0</v>
      </c>
      <c r="P88" s="60">
        <f t="shared" si="12"/>
        <v>0</v>
      </c>
      <c r="Q88" s="60">
        <f t="shared" si="12"/>
        <v>0</v>
      </c>
      <c r="R88" s="60">
        <f t="shared" si="12"/>
        <v>0</v>
      </c>
      <c r="S88" s="60">
        <f t="shared" si="12"/>
        <v>18394.150000000001</v>
      </c>
      <c r="T88" s="60">
        <f t="shared" si="12"/>
        <v>29406.6</v>
      </c>
    </row>
    <row r="89" spans="1:32" s="1" customFormat="1">
      <c r="A89" s="84"/>
      <c r="B89" s="25"/>
      <c r="C89" s="186"/>
      <c r="D89" s="195"/>
      <c r="E89" s="178"/>
      <c r="F89" s="174"/>
      <c r="G89" s="178"/>
      <c r="H89" s="36">
        <v>72011516</v>
      </c>
      <c r="I89" s="38">
        <v>43220</v>
      </c>
      <c r="J89" s="64">
        <v>3595.75</v>
      </c>
      <c r="K89" s="64">
        <v>3595.75</v>
      </c>
      <c r="L89" s="64"/>
      <c r="M89" s="64">
        <v>3595.75</v>
      </c>
      <c r="N89" s="64"/>
      <c r="O89" s="64"/>
      <c r="P89" s="64"/>
      <c r="Q89" s="64"/>
      <c r="R89" s="64"/>
      <c r="S89" s="37">
        <f t="shared" ref="S89:S94" si="13">J89-O89-P89-T89</f>
        <v>3595.75</v>
      </c>
      <c r="T89" s="64">
        <v>0</v>
      </c>
    </row>
    <row r="90" spans="1:32" s="1" customFormat="1">
      <c r="A90" s="84"/>
      <c r="B90" s="25"/>
      <c r="C90" s="186"/>
      <c r="D90" s="195"/>
      <c r="E90" s="178"/>
      <c r="F90" s="174"/>
      <c r="G90" s="178"/>
      <c r="H90" s="36">
        <v>72011643</v>
      </c>
      <c r="I90" s="38">
        <v>43248</v>
      </c>
      <c r="J90" s="64">
        <v>577.66999999999996</v>
      </c>
      <c r="K90" s="64">
        <v>577.66999999999996</v>
      </c>
      <c r="L90" s="64">
        <v>577.66999999999996</v>
      </c>
      <c r="M90" s="64"/>
      <c r="N90" s="64"/>
      <c r="O90" s="64"/>
      <c r="P90" s="64"/>
      <c r="Q90" s="64"/>
      <c r="R90" s="64"/>
      <c r="S90" s="37">
        <f t="shared" si="13"/>
        <v>577.66999999999996</v>
      </c>
      <c r="T90" s="64">
        <v>0</v>
      </c>
    </row>
    <row r="91" spans="1:32" s="1" customFormat="1">
      <c r="A91" s="84"/>
      <c r="B91" s="25"/>
      <c r="C91" s="186"/>
      <c r="D91" s="195"/>
      <c r="E91" s="178"/>
      <c r="F91" s="174"/>
      <c r="G91" s="178"/>
      <c r="H91" s="36">
        <v>72011639</v>
      </c>
      <c r="I91" s="38">
        <v>43249</v>
      </c>
      <c r="J91" s="64">
        <v>151.37</v>
      </c>
      <c r="K91" s="64">
        <v>151.37</v>
      </c>
      <c r="L91" s="64">
        <v>151.37</v>
      </c>
      <c r="M91" s="64"/>
      <c r="N91" s="64"/>
      <c r="O91" s="64"/>
      <c r="P91" s="64"/>
      <c r="Q91" s="64"/>
      <c r="R91" s="64"/>
      <c r="S91" s="37">
        <f t="shared" si="13"/>
        <v>151.37</v>
      </c>
      <c r="T91" s="64">
        <v>0</v>
      </c>
    </row>
    <row r="92" spans="1:32" s="1" customFormat="1">
      <c r="A92" s="84"/>
      <c r="B92" s="25"/>
      <c r="C92" s="186"/>
      <c r="D92" s="195"/>
      <c r="E92" s="178"/>
      <c r="F92" s="174"/>
      <c r="G92" s="178"/>
      <c r="H92" s="36">
        <v>72011638</v>
      </c>
      <c r="I92" s="38">
        <v>43250</v>
      </c>
      <c r="J92" s="64">
        <v>94.61</v>
      </c>
      <c r="K92" s="64">
        <v>94.61</v>
      </c>
      <c r="L92" s="64">
        <v>94.61</v>
      </c>
      <c r="M92" s="64"/>
      <c r="N92" s="64"/>
      <c r="O92" s="64"/>
      <c r="P92" s="64"/>
      <c r="Q92" s="64"/>
      <c r="R92" s="64"/>
      <c r="S92" s="37">
        <f t="shared" si="13"/>
        <v>94.61</v>
      </c>
      <c r="T92" s="64">
        <v>0</v>
      </c>
      <c r="U92" s="144">
        <v>163.98</v>
      </c>
      <c r="V92" s="143" t="s">
        <v>133</v>
      </c>
      <c r="W92" s="143" t="s">
        <v>130</v>
      </c>
    </row>
    <row r="93" spans="1:32" s="1" customFormat="1">
      <c r="A93" s="84"/>
      <c r="B93" s="197"/>
      <c r="C93" s="186"/>
      <c r="D93" s="195"/>
      <c r="E93" s="178"/>
      <c r="F93" s="174"/>
      <c r="G93" s="178"/>
      <c r="H93" s="36">
        <v>72011637</v>
      </c>
      <c r="I93" s="38">
        <v>43251</v>
      </c>
      <c r="J93" s="64">
        <v>182.9</v>
      </c>
      <c r="K93" s="64">
        <v>182.9</v>
      </c>
      <c r="L93" s="64">
        <v>182.9</v>
      </c>
      <c r="M93" s="64"/>
      <c r="N93" s="64"/>
      <c r="O93" s="64"/>
      <c r="P93" s="64"/>
      <c r="Q93" s="64"/>
      <c r="R93" s="64"/>
      <c r="S93" s="37">
        <f t="shared" si="13"/>
        <v>182.9</v>
      </c>
      <c r="T93" s="64">
        <v>0</v>
      </c>
      <c r="U93" s="144">
        <v>113.53</v>
      </c>
      <c r="V93" s="143" t="s">
        <v>134</v>
      </c>
      <c r="W93" s="143" t="s">
        <v>107</v>
      </c>
      <c r="AD93" s="144">
        <v>107.22</v>
      </c>
      <c r="AE93" s="159" t="s">
        <v>220</v>
      </c>
      <c r="AF93" s="143" t="s">
        <v>196</v>
      </c>
    </row>
    <row r="94" spans="1:32" s="1" customFormat="1" ht="15" customHeight="1">
      <c r="A94" s="218">
        <v>10</v>
      </c>
      <c r="B94" s="198" t="s">
        <v>38</v>
      </c>
      <c r="C94" s="262" t="s">
        <v>37</v>
      </c>
      <c r="D94" s="264">
        <v>230</v>
      </c>
      <c r="E94" s="250" t="s">
        <v>12</v>
      </c>
      <c r="F94" s="243" t="s">
        <v>37</v>
      </c>
      <c r="G94" s="250" t="s">
        <v>36</v>
      </c>
      <c r="H94" s="36">
        <v>72011640</v>
      </c>
      <c r="I94" s="38">
        <v>43251</v>
      </c>
      <c r="J94" s="64">
        <v>14383</v>
      </c>
      <c r="K94" s="64">
        <v>14383</v>
      </c>
      <c r="L94" s="64">
        <v>14383</v>
      </c>
      <c r="M94" s="64"/>
      <c r="N94" s="64"/>
      <c r="O94" s="64"/>
      <c r="P94" s="64"/>
      <c r="Q94" s="64"/>
      <c r="R94" s="64"/>
      <c r="S94" s="37">
        <f t="shared" si="13"/>
        <v>14383</v>
      </c>
      <c r="T94" s="64">
        <v>0</v>
      </c>
      <c r="U94" s="144">
        <v>1155.3399999999999</v>
      </c>
      <c r="V94" s="143" t="s">
        <v>135</v>
      </c>
      <c r="W94" s="143" t="s">
        <v>107</v>
      </c>
      <c r="AD94" s="144">
        <v>75.680000000000007</v>
      </c>
      <c r="AE94" s="159" t="s">
        <v>219</v>
      </c>
      <c r="AF94" s="143" t="s">
        <v>218</v>
      </c>
    </row>
    <row r="95" spans="1:32" s="1" customFormat="1" ht="15" customHeight="1">
      <c r="A95" s="218"/>
      <c r="B95" s="215"/>
      <c r="C95" s="263"/>
      <c r="D95" s="265"/>
      <c r="E95" s="251"/>
      <c r="F95" s="244"/>
      <c r="G95" s="251"/>
      <c r="H95" s="36"/>
      <c r="I95" s="38"/>
      <c r="J95" s="64"/>
      <c r="K95" s="64"/>
      <c r="L95" s="64"/>
      <c r="M95" s="64"/>
      <c r="N95" s="64"/>
      <c r="O95" s="64"/>
      <c r="P95" s="64"/>
      <c r="Q95" s="64"/>
      <c r="R95" s="64"/>
      <c r="S95" s="37"/>
      <c r="T95" s="64"/>
      <c r="U95" s="144">
        <v>182.9</v>
      </c>
      <c r="V95" s="143" t="s">
        <v>136</v>
      </c>
      <c r="W95" s="143" t="s">
        <v>137</v>
      </c>
      <c r="AD95" s="144">
        <v>3595.75</v>
      </c>
      <c r="AE95" s="143" t="s">
        <v>217</v>
      </c>
      <c r="AF95" s="143" t="s">
        <v>196</v>
      </c>
    </row>
    <row r="96" spans="1:32" s="1" customFormat="1" ht="15" customHeight="1">
      <c r="A96" s="218"/>
      <c r="B96" s="216"/>
      <c r="C96" s="263"/>
      <c r="D96" s="265"/>
      <c r="E96" s="251"/>
      <c r="F96" s="244"/>
      <c r="G96" s="251"/>
      <c r="H96" s="36"/>
      <c r="I96" s="38"/>
      <c r="J96" s="64"/>
      <c r="K96" s="64"/>
      <c r="L96" s="64"/>
      <c r="M96" s="64"/>
      <c r="N96" s="64"/>
      <c r="O96" s="64"/>
      <c r="P96" s="64"/>
      <c r="Q96" s="64"/>
      <c r="R96" s="64"/>
      <c r="S96" s="37"/>
      <c r="T96" s="64"/>
    </row>
    <row r="97" spans="1:32" s="1" customFormat="1">
      <c r="A97" s="66"/>
      <c r="B97" s="24" t="s">
        <v>9</v>
      </c>
      <c r="C97" s="91"/>
      <c r="D97" s="92"/>
      <c r="E97" s="93"/>
      <c r="F97" s="94"/>
      <c r="G97" s="93"/>
      <c r="H97" s="39"/>
      <c r="I97" s="40"/>
      <c r="J97" s="60">
        <f t="shared" ref="J97:T97" si="14">SUM(J89:J96)</f>
        <v>18985.3</v>
      </c>
      <c r="K97" s="60">
        <f t="shared" si="14"/>
        <v>18985.3</v>
      </c>
      <c r="L97" s="60">
        <f t="shared" si="14"/>
        <v>15389.55</v>
      </c>
      <c r="M97" s="60">
        <f t="shared" si="14"/>
        <v>3595.75</v>
      </c>
      <c r="N97" s="60">
        <f t="shared" si="14"/>
        <v>0</v>
      </c>
      <c r="O97" s="60">
        <f t="shared" si="14"/>
        <v>0</v>
      </c>
      <c r="P97" s="60">
        <f t="shared" si="14"/>
        <v>0</v>
      </c>
      <c r="Q97" s="60">
        <f t="shared" si="14"/>
        <v>0</v>
      </c>
      <c r="R97" s="60">
        <f t="shared" si="14"/>
        <v>0</v>
      </c>
      <c r="S97" s="60">
        <f t="shared" si="14"/>
        <v>18985.3</v>
      </c>
      <c r="T97" s="60">
        <f t="shared" si="14"/>
        <v>0</v>
      </c>
    </row>
    <row r="98" spans="1:32" s="1" customFormat="1" ht="15" customHeight="1">
      <c r="A98" s="246">
        <v>11</v>
      </c>
      <c r="B98" s="221" t="s">
        <v>35</v>
      </c>
      <c r="C98" s="243"/>
      <c r="D98" s="239"/>
      <c r="E98" s="239"/>
      <c r="F98" s="243"/>
      <c r="G98" s="239"/>
      <c r="H98" s="36">
        <v>174063</v>
      </c>
      <c r="I98" s="38">
        <v>43217</v>
      </c>
      <c r="J98" s="37">
        <v>2208.88</v>
      </c>
      <c r="K98" s="37">
        <v>2208.88</v>
      </c>
      <c r="L98" s="37"/>
      <c r="M98" s="37">
        <v>2208.88</v>
      </c>
      <c r="N98" s="37"/>
      <c r="O98" s="37"/>
      <c r="P98" s="37"/>
      <c r="Q98" s="37"/>
      <c r="R98" s="37"/>
      <c r="S98" s="37">
        <f>J98-O98-P98-T98</f>
        <v>2208.88</v>
      </c>
      <c r="T98" s="37">
        <v>0</v>
      </c>
      <c r="AD98" s="144">
        <v>2162.1799999999998</v>
      </c>
      <c r="AE98" s="159" t="s">
        <v>201</v>
      </c>
      <c r="AF98" s="143" t="s">
        <v>198</v>
      </c>
    </row>
    <row r="99" spans="1:32" s="1" customFormat="1">
      <c r="A99" s="246"/>
      <c r="B99" s="222"/>
      <c r="C99" s="244"/>
      <c r="D99" s="240"/>
      <c r="E99" s="240"/>
      <c r="F99" s="244"/>
      <c r="G99" s="240"/>
      <c r="H99" s="36">
        <v>172191</v>
      </c>
      <c r="I99" s="38">
        <v>43217</v>
      </c>
      <c r="J99" s="63">
        <v>11663.03</v>
      </c>
      <c r="K99" s="63">
        <v>11663.03</v>
      </c>
      <c r="L99" s="63"/>
      <c r="M99" s="63">
        <v>11663.03</v>
      </c>
      <c r="N99" s="63"/>
      <c r="O99" s="63"/>
      <c r="P99" s="63"/>
      <c r="Q99" s="63"/>
      <c r="R99" s="63"/>
      <c r="S99" s="37">
        <f>J99-O99-P99-T99</f>
        <v>11663.03</v>
      </c>
      <c r="T99" s="63">
        <v>0</v>
      </c>
      <c r="AD99" s="144">
        <v>11663.03</v>
      </c>
      <c r="AE99" s="159" t="s">
        <v>200</v>
      </c>
      <c r="AF99" s="143" t="s">
        <v>198</v>
      </c>
    </row>
    <row r="100" spans="1:32" s="1" customFormat="1">
      <c r="A100" s="246"/>
      <c r="B100" s="222"/>
      <c r="C100" s="244"/>
      <c r="D100" s="240"/>
      <c r="E100" s="240"/>
      <c r="F100" s="244"/>
      <c r="G100" s="240"/>
      <c r="H100" s="36">
        <v>172190</v>
      </c>
      <c r="I100" s="38">
        <v>43217</v>
      </c>
      <c r="J100" s="63">
        <v>2162.1799999999998</v>
      </c>
      <c r="K100" s="63">
        <v>2162.1799999999998</v>
      </c>
      <c r="L100" s="63"/>
      <c r="M100" s="63">
        <v>2162.1799999999998</v>
      </c>
      <c r="N100" s="63"/>
      <c r="O100" s="63"/>
      <c r="P100" s="63"/>
      <c r="Q100" s="63"/>
      <c r="R100" s="63"/>
      <c r="S100" s="37">
        <f>J100-O100-P100-T100</f>
        <v>2162.1799999999998</v>
      </c>
      <c r="T100" s="63">
        <v>0</v>
      </c>
      <c r="AD100" s="144">
        <v>14568.1</v>
      </c>
      <c r="AE100" s="159" t="s">
        <v>194</v>
      </c>
      <c r="AF100" s="143" t="s">
        <v>198</v>
      </c>
    </row>
    <row r="101" spans="1:32" s="1" customFormat="1">
      <c r="A101" s="246"/>
      <c r="B101" s="222"/>
      <c r="C101" s="244"/>
      <c r="D101" s="240"/>
      <c r="E101" s="240"/>
      <c r="F101" s="244"/>
      <c r="G101" s="240"/>
      <c r="H101" s="131" t="s">
        <v>192</v>
      </c>
      <c r="I101" s="38">
        <v>43217</v>
      </c>
      <c r="J101" s="63">
        <v>176.4</v>
      </c>
      <c r="K101" s="63">
        <v>176.4</v>
      </c>
      <c r="L101" s="63"/>
      <c r="M101" s="63">
        <v>176.4</v>
      </c>
      <c r="N101" s="63"/>
      <c r="O101" s="63"/>
      <c r="P101" s="63"/>
      <c r="Q101" s="63"/>
      <c r="R101" s="63"/>
      <c r="S101" s="37">
        <f t="shared" ref="S101:S108" si="15">J101-O101-P101-T101</f>
        <v>176.4</v>
      </c>
      <c r="T101" s="63">
        <v>0</v>
      </c>
      <c r="U101" s="145">
        <v>4516.97</v>
      </c>
      <c r="V101" s="143" t="s">
        <v>106</v>
      </c>
      <c r="W101" s="143" t="s">
        <v>122</v>
      </c>
      <c r="AD101" s="144">
        <v>1014.8</v>
      </c>
      <c r="AE101" s="159" t="s">
        <v>193</v>
      </c>
      <c r="AF101" s="143" t="s">
        <v>198</v>
      </c>
    </row>
    <row r="102" spans="1:32" s="1" customFormat="1">
      <c r="A102" s="246"/>
      <c r="B102" s="222"/>
      <c r="C102" s="244"/>
      <c r="D102" s="240"/>
      <c r="E102" s="240"/>
      <c r="F102" s="244"/>
      <c r="G102" s="240"/>
      <c r="H102" s="131" t="s">
        <v>193</v>
      </c>
      <c r="I102" s="38">
        <v>43217</v>
      </c>
      <c r="J102" s="37">
        <v>1014.8</v>
      </c>
      <c r="K102" s="37">
        <v>1014.8</v>
      </c>
      <c r="L102" s="37"/>
      <c r="M102" s="37">
        <v>1014.8</v>
      </c>
      <c r="N102" s="37"/>
      <c r="O102" s="37"/>
      <c r="P102" s="37"/>
      <c r="Q102" s="37"/>
      <c r="R102" s="37"/>
      <c r="S102" s="37">
        <f t="shared" si="15"/>
        <v>1014.8</v>
      </c>
      <c r="T102" s="37">
        <v>0</v>
      </c>
      <c r="U102" s="145">
        <v>1268.5</v>
      </c>
      <c r="V102" s="143" t="s">
        <v>123</v>
      </c>
      <c r="W102" s="143" t="s">
        <v>122</v>
      </c>
      <c r="AD102" s="144">
        <v>2208.88</v>
      </c>
      <c r="AE102" s="159" t="s">
        <v>199</v>
      </c>
      <c r="AF102" s="143" t="s">
        <v>198</v>
      </c>
    </row>
    <row r="103" spans="1:32" s="1" customFormat="1">
      <c r="A103" s="246"/>
      <c r="B103" s="222"/>
      <c r="C103" s="244"/>
      <c r="D103" s="240"/>
      <c r="E103" s="240"/>
      <c r="F103" s="244"/>
      <c r="G103" s="240"/>
      <c r="H103" s="131" t="s">
        <v>194</v>
      </c>
      <c r="I103" s="38">
        <v>43217</v>
      </c>
      <c r="J103" s="37">
        <v>14568.1</v>
      </c>
      <c r="K103" s="37">
        <v>14568.1</v>
      </c>
      <c r="L103" s="37"/>
      <c r="M103" s="37">
        <v>14568.1</v>
      </c>
      <c r="N103" s="37"/>
      <c r="O103" s="37"/>
      <c r="P103" s="37"/>
      <c r="Q103" s="37"/>
      <c r="R103" s="37"/>
      <c r="S103" s="37">
        <f t="shared" si="15"/>
        <v>14568.1</v>
      </c>
      <c r="T103" s="37">
        <v>0</v>
      </c>
      <c r="U103" s="145">
        <v>1856.11</v>
      </c>
      <c r="V103" s="143" t="s">
        <v>124</v>
      </c>
      <c r="W103" s="143" t="s">
        <v>122</v>
      </c>
    </row>
    <row r="104" spans="1:32" s="1" customFormat="1">
      <c r="A104" s="246"/>
      <c r="B104" s="222"/>
      <c r="C104" s="244"/>
      <c r="D104" s="240"/>
      <c r="E104" s="240"/>
      <c r="F104" s="244"/>
      <c r="G104" s="240"/>
      <c r="H104" s="131" t="s">
        <v>239</v>
      </c>
      <c r="I104" s="38">
        <v>43238</v>
      </c>
      <c r="J104" s="37">
        <v>100.8</v>
      </c>
      <c r="K104" s="37">
        <v>100.8</v>
      </c>
      <c r="L104" s="37">
        <v>100.8</v>
      </c>
      <c r="M104" s="37"/>
      <c r="N104" s="37"/>
      <c r="O104" s="37"/>
      <c r="P104" s="37"/>
      <c r="Q104" s="37"/>
      <c r="R104" s="37"/>
      <c r="S104" s="37">
        <f t="shared" si="15"/>
        <v>100.8</v>
      </c>
      <c r="T104" s="37">
        <v>0</v>
      </c>
      <c r="U104" s="145">
        <v>2162.1799999999998</v>
      </c>
      <c r="V104" s="143" t="s">
        <v>125</v>
      </c>
      <c r="W104" s="143" t="s">
        <v>122</v>
      </c>
    </row>
    <row r="105" spans="1:32" s="1" customFormat="1">
      <c r="A105" s="246"/>
      <c r="B105" s="222"/>
      <c r="C105" s="244"/>
      <c r="D105" s="240"/>
      <c r="E105" s="240"/>
      <c r="F105" s="244"/>
      <c r="G105" s="240"/>
      <c r="H105" s="131" t="s">
        <v>235</v>
      </c>
      <c r="I105" s="38">
        <v>43251</v>
      </c>
      <c r="J105" s="37">
        <v>1014.8</v>
      </c>
      <c r="K105" s="37">
        <v>1014.8</v>
      </c>
      <c r="L105" s="37">
        <v>1014.8</v>
      </c>
      <c r="M105" s="37"/>
      <c r="N105" s="37"/>
      <c r="O105" s="37"/>
      <c r="P105" s="37"/>
      <c r="Q105" s="37"/>
      <c r="R105" s="37"/>
      <c r="S105" s="37">
        <f t="shared" si="15"/>
        <v>1014.8</v>
      </c>
      <c r="T105" s="37">
        <v>0</v>
      </c>
      <c r="U105" s="145">
        <v>10727.11</v>
      </c>
      <c r="V105" s="143" t="s">
        <v>126</v>
      </c>
      <c r="W105" s="143" t="s">
        <v>122</v>
      </c>
    </row>
    <row r="106" spans="1:32" s="1" customFormat="1">
      <c r="A106" s="246"/>
      <c r="B106" s="222"/>
      <c r="C106" s="244"/>
      <c r="D106" s="240"/>
      <c r="E106" s="240"/>
      <c r="F106" s="244"/>
      <c r="G106" s="240"/>
      <c r="H106" s="131" t="s">
        <v>236</v>
      </c>
      <c r="I106" s="38">
        <v>43251</v>
      </c>
      <c r="J106" s="64">
        <v>6403.92</v>
      </c>
      <c r="K106" s="64">
        <v>6403.92</v>
      </c>
      <c r="L106" s="64">
        <v>6403.92</v>
      </c>
      <c r="M106" s="64"/>
      <c r="N106" s="64"/>
      <c r="O106" s="64"/>
      <c r="P106" s="64"/>
      <c r="Q106" s="64"/>
      <c r="R106" s="64"/>
      <c r="S106" s="37">
        <f t="shared" si="15"/>
        <v>6403.92</v>
      </c>
      <c r="T106" s="64">
        <v>0</v>
      </c>
    </row>
    <row r="107" spans="1:32" s="1" customFormat="1">
      <c r="A107" s="246"/>
      <c r="B107" s="222"/>
      <c r="C107" s="244"/>
      <c r="D107" s="240"/>
      <c r="E107" s="240"/>
      <c r="F107" s="244"/>
      <c r="G107" s="240"/>
      <c r="H107" s="131" t="s">
        <v>237</v>
      </c>
      <c r="I107" s="38">
        <v>43251</v>
      </c>
      <c r="J107" s="63">
        <v>2178.7399999999998</v>
      </c>
      <c r="K107" s="63">
        <v>2178.7399999999998</v>
      </c>
      <c r="L107" s="63">
        <v>2178.7399999999998</v>
      </c>
      <c r="M107" s="63"/>
      <c r="N107" s="63"/>
      <c r="O107" s="63"/>
      <c r="P107" s="63"/>
      <c r="Q107" s="63"/>
      <c r="R107" s="63"/>
      <c r="S107" s="37">
        <f t="shared" si="15"/>
        <v>2178.7399999999998</v>
      </c>
      <c r="T107" s="63">
        <v>0</v>
      </c>
    </row>
    <row r="108" spans="1:32" s="1" customFormat="1">
      <c r="A108" s="246"/>
      <c r="B108" s="222"/>
      <c r="C108" s="244"/>
      <c r="D108" s="240"/>
      <c r="E108" s="240"/>
      <c r="F108" s="244"/>
      <c r="G108" s="240"/>
      <c r="H108" s="131" t="s">
        <v>238</v>
      </c>
      <c r="I108" s="38">
        <v>43251</v>
      </c>
      <c r="J108" s="63">
        <v>5187.47</v>
      </c>
      <c r="K108" s="63">
        <v>5187.47</v>
      </c>
      <c r="L108" s="63">
        <v>5187.47</v>
      </c>
      <c r="M108" s="63"/>
      <c r="N108" s="63"/>
      <c r="O108" s="63"/>
      <c r="P108" s="63"/>
      <c r="Q108" s="63"/>
      <c r="R108" s="63"/>
      <c r="S108" s="37">
        <f t="shared" si="15"/>
        <v>5187.47</v>
      </c>
      <c r="T108" s="63">
        <v>0</v>
      </c>
    </row>
    <row r="109" spans="1:32" s="1" customFormat="1">
      <c r="A109" s="246"/>
      <c r="B109" s="222"/>
      <c r="C109" s="244"/>
      <c r="D109" s="240"/>
      <c r="E109" s="240"/>
      <c r="F109" s="244"/>
      <c r="G109" s="240"/>
      <c r="H109" s="63"/>
      <c r="I109" s="38"/>
      <c r="J109" s="64"/>
      <c r="K109" s="64"/>
      <c r="L109" s="64"/>
      <c r="M109" s="63"/>
      <c r="N109" s="63"/>
      <c r="O109" s="63"/>
      <c r="P109" s="63"/>
      <c r="Q109" s="63"/>
      <c r="R109" s="63"/>
      <c r="S109" s="37"/>
      <c r="T109" s="64"/>
    </row>
    <row r="110" spans="1:32" s="1" customFormat="1">
      <c r="A110" s="27"/>
      <c r="B110" s="24" t="s">
        <v>9</v>
      </c>
      <c r="C110" s="97"/>
      <c r="D110" s="98"/>
      <c r="E110" s="99"/>
      <c r="F110" s="100"/>
      <c r="G110" s="99"/>
      <c r="H110" s="44"/>
      <c r="I110" s="45"/>
      <c r="J110" s="60">
        <f t="shared" ref="J110:T110" si="16">SUM(J98:J109)</f>
        <v>46679.119999999995</v>
      </c>
      <c r="K110" s="60">
        <f t="shared" si="16"/>
        <v>46679.119999999995</v>
      </c>
      <c r="L110" s="60">
        <f t="shared" si="16"/>
        <v>14885.73</v>
      </c>
      <c r="M110" s="60">
        <f t="shared" si="16"/>
        <v>31793.39</v>
      </c>
      <c r="N110" s="60">
        <f t="shared" si="16"/>
        <v>0</v>
      </c>
      <c r="O110" s="60">
        <f t="shared" si="16"/>
        <v>0</v>
      </c>
      <c r="P110" s="60">
        <f t="shared" si="16"/>
        <v>0</v>
      </c>
      <c r="Q110" s="60">
        <f t="shared" si="16"/>
        <v>0</v>
      </c>
      <c r="R110" s="60">
        <f t="shared" si="16"/>
        <v>0</v>
      </c>
      <c r="S110" s="60">
        <f t="shared" si="16"/>
        <v>46679.119999999995</v>
      </c>
      <c r="T110" s="60">
        <f t="shared" si="16"/>
        <v>0</v>
      </c>
    </row>
    <row r="111" spans="1:32" s="1" customFormat="1" ht="15" customHeight="1">
      <c r="A111" s="246">
        <v>12</v>
      </c>
      <c r="B111" s="221" t="s">
        <v>34</v>
      </c>
      <c r="C111" s="258"/>
      <c r="D111" s="245"/>
      <c r="E111" s="260"/>
      <c r="F111" s="258"/>
      <c r="G111" s="245"/>
      <c r="H111" s="160">
        <v>1780</v>
      </c>
      <c r="I111" s="38">
        <v>43220</v>
      </c>
      <c r="J111" s="64">
        <v>126.17</v>
      </c>
      <c r="K111" s="64">
        <v>126.17</v>
      </c>
      <c r="L111" s="64"/>
      <c r="M111" s="64">
        <v>126.17</v>
      </c>
      <c r="N111" s="64"/>
      <c r="O111" s="64"/>
      <c r="P111" s="64"/>
      <c r="Q111" s="63"/>
      <c r="R111" s="63"/>
      <c r="S111" s="37">
        <f t="shared" ref="S111:S124" si="17">J111-O111-P111-T111</f>
        <v>126.17</v>
      </c>
      <c r="T111" s="64">
        <v>0</v>
      </c>
    </row>
    <row r="112" spans="1:32" s="1" customFormat="1">
      <c r="A112" s="246"/>
      <c r="B112" s="222"/>
      <c r="C112" s="259"/>
      <c r="D112" s="246"/>
      <c r="E112" s="261"/>
      <c r="F112" s="259"/>
      <c r="G112" s="246"/>
      <c r="H112" s="160">
        <v>1756</v>
      </c>
      <c r="I112" s="38">
        <v>43220</v>
      </c>
      <c r="J112" s="64">
        <v>119.86</v>
      </c>
      <c r="K112" s="64">
        <v>119.86</v>
      </c>
      <c r="L112" s="64"/>
      <c r="M112" s="64">
        <v>119.86</v>
      </c>
      <c r="N112" s="64"/>
      <c r="O112" s="64"/>
      <c r="P112" s="64"/>
      <c r="Q112" s="63"/>
      <c r="R112" s="63"/>
      <c r="S112" s="37">
        <f t="shared" si="17"/>
        <v>119.86</v>
      </c>
      <c r="T112" s="64">
        <v>0</v>
      </c>
      <c r="U112" s="144">
        <v>170.32</v>
      </c>
      <c r="V112" s="146" t="s">
        <v>112</v>
      </c>
    </row>
    <row r="113" spans="1:22" s="1" customFormat="1">
      <c r="A113" s="246"/>
      <c r="B113" s="222"/>
      <c r="C113" s="259"/>
      <c r="D113" s="246"/>
      <c r="E113" s="261"/>
      <c r="F113" s="259"/>
      <c r="G113" s="246"/>
      <c r="H113" s="160">
        <v>1787</v>
      </c>
      <c r="I113" s="38">
        <v>43220</v>
      </c>
      <c r="J113" s="64">
        <v>157.71</v>
      </c>
      <c r="K113" s="64">
        <v>157.71</v>
      </c>
      <c r="L113" s="64"/>
      <c r="M113" s="64">
        <v>157.71</v>
      </c>
      <c r="N113" s="64"/>
      <c r="O113" s="64"/>
      <c r="P113" s="64"/>
      <c r="Q113" s="63"/>
      <c r="R113" s="63"/>
      <c r="S113" s="37">
        <f t="shared" si="17"/>
        <v>157.71</v>
      </c>
      <c r="T113" s="64">
        <v>0</v>
      </c>
      <c r="U113" s="144">
        <v>94.62</v>
      </c>
      <c r="V113" s="143" t="s">
        <v>113</v>
      </c>
    </row>
    <row r="114" spans="1:22" s="1" customFormat="1">
      <c r="A114" s="246"/>
      <c r="B114" s="222"/>
      <c r="C114" s="259"/>
      <c r="D114" s="246"/>
      <c r="E114" s="261"/>
      <c r="F114" s="259"/>
      <c r="G114" s="246"/>
      <c r="H114" s="160">
        <v>1784</v>
      </c>
      <c r="I114" s="38">
        <v>43220</v>
      </c>
      <c r="J114" s="64">
        <v>164.02</v>
      </c>
      <c r="K114" s="64">
        <v>164.02</v>
      </c>
      <c r="L114" s="64"/>
      <c r="M114" s="64">
        <v>164.02</v>
      </c>
      <c r="N114" s="64"/>
      <c r="O114" s="64"/>
      <c r="P114" s="64"/>
      <c r="Q114" s="63"/>
      <c r="R114" s="63"/>
      <c r="S114" s="37">
        <f t="shared" si="17"/>
        <v>164.02</v>
      </c>
      <c r="T114" s="64">
        <v>0</v>
      </c>
      <c r="U114" s="144">
        <v>75.7</v>
      </c>
      <c r="V114" s="146" t="s">
        <v>114</v>
      </c>
    </row>
    <row r="115" spans="1:22" s="1" customFormat="1">
      <c r="A115" s="246"/>
      <c r="B115" s="222"/>
      <c r="C115" s="259"/>
      <c r="D115" s="246"/>
      <c r="E115" s="261"/>
      <c r="F115" s="259"/>
      <c r="G115" s="246"/>
      <c r="H115" s="160">
        <v>1791</v>
      </c>
      <c r="I115" s="38">
        <v>43220</v>
      </c>
      <c r="J115" s="64">
        <v>113.55</v>
      </c>
      <c r="K115" s="64">
        <v>113.55</v>
      </c>
      <c r="L115" s="64"/>
      <c r="M115" s="64">
        <v>113.55</v>
      </c>
      <c r="N115" s="64"/>
      <c r="O115" s="64"/>
      <c r="P115" s="64"/>
      <c r="Q115" s="63"/>
      <c r="R115" s="63"/>
      <c r="S115" s="37">
        <f t="shared" si="17"/>
        <v>113.55</v>
      </c>
      <c r="T115" s="64">
        <v>0</v>
      </c>
      <c r="U115" s="144">
        <v>157.71</v>
      </c>
      <c r="V115" s="146" t="s">
        <v>115</v>
      </c>
    </row>
    <row r="116" spans="1:22" s="1" customFormat="1">
      <c r="A116" s="246"/>
      <c r="B116" s="222"/>
      <c r="C116" s="259"/>
      <c r="D116" s="246"/>
      <c r="E116" s="261"/>
      <c r="F116" s="259"/>
      <c r="G116" s="246"/>
      <c r="H116" s="160">
        <v>2252</v>
      </c>
      <c r="I116" s="38">
        <v>43220</v>
      </c>
      <c r="J116" s="64">
        <v>378.5</v>
      </c>
      <c r="K116" s="64">
        <v>346.96</v>
      </c>
      <c r="L116" s="64"/>
      <c r="M116" s="64">
        <v>346.96</v>
      </c>
      <c r="N116" s="64"/>
      <c r="O116" s="64"/>
      <c r="P116" s="64">
        <v>31.54</v>
      </c>
      <c r="Q116" s="63"/>
      <c r="R116" s="63"/>
      <c r="S116" s="37">
        <f t="shared" si="17"/>
        <v>346.96</v>
      </c>
      <c r="T116" s="64">
        <v>0</v>
      </c>
      <c r="U116" s="144">
        <v>182.94</v>
      </c>
      <c r="V116" s="146" t="s">
        <v>116</v>
      </c>
    </row>
    <row r="117" spans="1:22" s="1" customFormat="1">
      <c r="A117" s="246"/>
      <c r="B117" s="222"/>
      <c r="C117" s="259"/>
      <c r="D117" s="246"/>
      <c r="E117" s="261"/>
      <c r="F117" s="259"/>
      <c r="G117" s="246"/>
      <c r="H117" s="160">
        <v>2253</v>
      </c>
      <c r="I117" s="38">
        <v>43220</v>
      </c>
      <c r="J117" s="64">
        <v>3785</v>
      </c>
      <c r="K117" s="64">
        <v>3785</v>
      </c>
      <c r="L117" s="64"/>
      <c r="M117" s="64">
        <v>3785</v>
      </c>
      <c r="N117" s="64"/>
      <c r="O117" s="64"/>
      <c r="P117" s="64"/>
      <c r="Q117" s="63"/>
      <c r="R117" s="63"/>
      <c r="S117" s="37">
        <f t="shared" si="17"/>
        <v>3785</v>
      </c>
      <c r="T117" s="64">
        <v>0</v>
      </c>
      <c r="U117" s="144">
        <v>157.71</v>
      </c>
      <c r="V117" s="146" t="s">
        <v>117</v>
      </c>
    </row>
    <row r="118" spans="1:22" s="1" customFormat="1">
      <c r="A118" s="246"/>
      <c r="B118" s="222"/>
      <c r="C118" s="259"/>
      <c r="D118" s="246"/>
      <c r="E118" s="261"/>
      <c r="F118" s="259"/>
      <c r="G118" s="246"/>
      <c r="H118" s="63">
        <v>1910</v>
      </c>
      <c r="I118" s="38">
        <v>43220</v>
      </c>
      <c r="J118" s="64">
        <v>50.47</v>
      </c>
      <c r="K118" s="64">
        <v>50.47</v>
      </c>
      <c r="L118" s="64"/>
      <c r="M118" s="64">
        <v>50.47</v>
      </c>
      <c r="N118" s="64"/>
      <c r="O118" s="64"/>
      <c r="P118" s="64"/>
      <c r="Q118" s="64"/>
      <c r="R118" s="64"/>
      <c r="S118" s="37">
        <f t="shared" si="17"/>
        <v>50.47</v>
      </c>
      <c r="T118" s="64">
        <v>0</v>
      </c>
      <c r="U118" s="144">
        <v>12.62</v>
      </c>
      <c r="V118" s="146" t="s">
        <v>118</v>
      </c>
    </row>
    <row r="119" spans="1:22" s="1" customFormat="1">
      <c r="A119" s="246"/>
      <c r="B119" s="222"/>
      <c r="C119" s="259"/>
      <c r="D119" s="246"/>
      <c r="E119" s="261"/>
      <c r="F119" s="259"/>
      <c r="G119" s="246"/>
      <c r="H119" s="160">
        <v>346</v>
      </c>
      <c r="I119" s="38">
        <v>43221</v>
      </c>
      <c r="J119" s="64">
        <v>189.25</v>
      </c>
      <c r="K119" s="64">
        <v>189.25</v>
      </c>
      <c r="L119" s="64">
        <v>189.25</v>
      </c>
      <c r="M119" s="64"/>
      <c r="N119" s="64"/>
      <c r="O119" s="64"/>
      <c r="P119" s="64"/>
      <c r="Q119" s="63"/>
      <c r="R119" s="63"/>
      <c r="S119" s="37">
        <f t="shared" si="17"/>
        <v>0</v>
      </c>
      <c r="T119" s="64">
        <v>189.25</v>
      </c>
      <c r="U119" s="144">
        <v>157.71</v>
      </c>
      <c r="V119" s="146" t="s">
        <v>119</v>
      </c>
    </row>
    <row r="120" spans="1:22" s="1" customFormat="1">
      <c r="A120" s="246"/>
      <c r="B120" s="222"/>
      <c r="C120" s="259"/>
      <c r="D120" s="246"/>
      <c r="E120" s="261"/>
      <c r="F120" s="259"/>
      <c r="G120" s="246"/>
      <c r="H120" s="160">
        <v>2298</v>
      </c>
      <c r="I120" s="38">
        <v>43251</v>
      </c>
      <c r="J120" s="64">
        <v>164.02</v>
      </c>
      <c r="K120" s="64">
        <v>164.02</v>
      </c>
      <c r="L120" s="64">
        <v>164.02</v>
      </c>
      <c r="M120" s="64"/>
      <c r="N120" s="64"/>
      <c r="O120" s="64"/>
      <c r="P120" s="64"/>
      <c r="Q120" s="63"/>
      <c r="R120" s="63"/>
      <c r="S120" s="37">
        <f t="shared" si="17"/>
        <v>0</v>
      </c>
      <c r="T120" s="64">
        <v>164.02</v>
      </c>
      <c r="U120" s="144"/>
      <c r="V120" s="146"/>
    </row>
    <row r="121" spans="1:22" s="1" customFormat="1">
      <c r="A121" s="246"/>
      <c r="B121" s="222"/>
      <c r="C121" s="259"/>
      <c r="D121" s="246"/>
      <c r="E121" s="261"/>
      <c r="F121" s="259"/>
      <c r="G121" s="246"/>
      <c r="H121" s="160">
        <v>2442</v>
      </c>
      <c r="I121" s="38">
        <v>43251</v>
      </c>
      <c r="J121" s="64">
        <v>119.86</v>
      </c>
      <c r="K121" s="64">
        <v>119.86</v>
      </c>
      <c r="L121" s="64">
        <v>119.86</v>
      </c>
      <c r="M121" s="64"/>
      <c r="N121" s="64"/>
      <c r="O121" s="64"/>
      <c r="P121" s="64"/>
      <c r="Q121" s="63"/>
      <c r="R121" s="63"/>
      <c r="S121" s="37">
        <f t="shared" si="17"/>
        <v>0</v>
      </c>
      <c r="T121" s="64">
        <v>119.86</v>
      </c>
      <c r="U121" s="144"/>
      <c r="V121" s="146"/>
    </row>
    <row r="122" spans="1:22" s="1" customFormat="1">
      <c r="A122" s="246"/>
      <c r="B122" s="222"/>
      <c r="C122" s="259"/>
      <c r="D122" s="246"/>
      <c r="E122" s="261"/>
      <c r="F122" s="259"/>
      <c r="G122" s="246"/>
      <c r="H122" s="160">
        <v>2586</v>
      </c>
      <c r="I122" s="38">
        <v>43251</v>
      </c>
      <c r="J122" s="64">
        <v>138.78</v>
      </c>
      <c r="K122" s="64">
        <v>37.85</v>
      </c>
      <c r="L122" s="64">
        <v>37.85</v>
      </c>
      <c r="M122" s="64"/>
      <c r="N122" s="64"/>
      <c r="O122" s="64"/>
      <c r="P122" s="64">
        <v>100.93</v>
      </c>
      <c r="Q122" s="63"/>
      <c r="R122" s="63"/>
      <c r="S122" s="37">
        <v>0</v>
      </c>
      <c r="T122" s="64">
        <v>37.85</v>
      </c>
      <c r="U122" s="144"/>
      <c r="V122" s="146"/>
    </row>
    <row r="123" spans="1:22" s="1" customFormat="1">
      <c r="A123" s="246"/>
      <c r="B123" s="222"/>
      <c r="C123" s="259"/>
      <c r="D123" s="246"/>
      <c r="E123" s="261"/>
      <c r="F123" s="259"/>
      <c r="G123" s="246"/>
      <c r="H123" s="160">
        <v>2886</v>
      </c>
      <c r="I123" s="38">
        <v>43251</v>
      </c>
      <c r="J123" s="64">
        <v>145.09</v>
      </c>
      <c r="K123" s="64">
        <v>145.09</v>
      </c>
      <c r="L123" s="64">
        <v>145.09</v>
      </c>
      <c r="M123" s="64"/>
      <c r="N123" s="64"/>
      <c r="O123" s="64"/>
      <c r="P123" s="64"/>
      <c r="Q123" s="63"/>
      <c r="R123" s="63"/>
      <c r="S123" s="37">
        <f t="shared" si="17"/>
        <v>0</v>
      </c>
      <c r="T123" s="64">
        <v>145.09</v>
      </c>
      <c r="U123" s="144"/>
      <c r="V123" s="146"/>
    </row>
    <row r="124" spans="1:22" s="1" customFormat="1">
      <c r="A124" s="246"/>
      <c r="B124" s="222"/>
      <c r="C124" s="259"/>
      <c r="D124" s="246"/>
      <c r="E124" s="261"/>
      <c r="F124" s="259"/>
      <c r="G124" s="246"/>
      <c r="H124" s="160">
        <v>2881</v>
      </c>
      <c r="I124" s="38">
        <v>43251</v>
      </c>
      <c r="J124" s="64">
        <v>164.02</v>
      </c>
      <c r="K124" s="64">
        <v>164.02</v>
      </c>
      <c r="L124" s="64">
        <v>164.02</v>
      </c>
      <c r="M124" s="64"/>
      <c r="N124" s="64"/>
      <c r="O124" s="64"/>
      <c r="P124" s="64"/>
      <c r="Q124" s="63"/>
      <c r="R124" s="63"/>
      <c r="S124" s="37">
        <f t="shared" si="17"/>
        <v>0</v>
      </c>
      <c r="T124" s="64">
        <v>164.02</v>
      </c>
      <c r="U124" s="144"/>
      <c r="V124" s="146"/>
    </row>
    <row r="125" spans="1:22" s="1" customFormat="1">
      <c r="A125" s="246"/>
      <c r="B125" s="222"/>
      <c r="C125" s="259"/>
      <c r="D125" s="246"/>
      <c r="E125" s="261"/>
      <c r="F125" s="259"/>
      <c r="G125" s="246"/>
      <c r="H125" s="160">
        <v>2880</v>
      </c>
      <c r="I125" s="38">
        <v>43251</v>
      </c>
      <c r="J125" s="64">
        <v>164.02</v>
      </c>
      <c r="K125" s="64">
        <v>164.02</v>
      </c>
      <c r="L125" s="64">
        <v>164.02</v>
      </c>
      <c r="M125" s="64"/>
      <c r="N125" s="64"/>
      <c r="O125" s="64"/>
      <c r="P125" s="64"/>
      <c r="Q125" s="63"/>
      <c r="R125" s="63"/>
      <c r="S125" s="37">
        <f t="shared" ref="S125:S126" si="18">J125-O125-P125-T125</f>
        <v>0</v>
      </c>
      <c r="T125" s="64">
        <v>164.02</v>
      </c>
      <c r="U125" s="144"/>
      <c r="V125" s="146"/>
    </row>
    <row r="126" spans="1:22" s="1" customFormat="1">
      <c r="A126" s="246"/>
      <c r="B126" s="222"/>
      <c r="C126" s="259"/>
      <c r="D126" s="246"/>
      <c r="E126" s="261"/>
      <c r="F126" s="259"/>
      <c r="G126" s="246"/>
      <c r="H126" s="160">
        <v>2879</v>
      </c>
      <c r="I126" s="38">
        <v>43251</v>
      </c>
      <c r="J126" s="64">
        <v>151.4</v>
      </c>
      <c r="K126" s="64">
        <v>151.4</v>
      </c>
      <c r="L126" s="64">
        <v>151.4</v>
      </c>
      <c r="M126" s="64"/>
      <c r="N126" s="64"/>
      <c r="O126" s="64"/>
      <c r="P126" s="64"/>
      <c r="Q126" s="63"/>
      <c r="R126" s="63"/>
      <c r="S126" s="37">
        <f t="shared" si="18"/>
        <v>0</v>
      </c>
      <c r="T126" s="64">
        <v>151.4</v>
      </c>
      <c r="U126" s="144"/>
      <c r="V126" s="146"/>
    </row>
    <row r="127" spans="1:22" s="1" customFormat="1">
      <c r="A127" s="246"/>
      <c r="B127" s="222"/>
      <c r="C127" s="259"/>
      <c r="D127" s="246"/>
      <c r="E127" s="261"/>
      <c r="F127" s="259"/>
      <c r="G127" s="246"/>
      <c r="H127" s="160">
        <v>2878</v>
      </c>
      <c r="I127" s="38">
        <v>43251</v>
      </c>
      <c r="J127" s="64">
        <v>151.4</v>
      </c>
      <c r="K127" s="64">
        <v>151.4</v>
      </c>
      <c r="L127" s="64">
        <v>151.4</v>
      </c>
      <c r="M127" s="64"/>
      <c r="N127" s="64"/>
      <c r="O127" s="64"/>
      <c r="P127" s="64"/>
      <c r="Q127" s="63"/>
      <c r="R127" s="63"/>
      <c r="S127" s="37">
        <f t="shared" ref="S127:S128" si="19">J127-O127-P127-T127</f>
        <v>0</v>
      </c>
      <c r="T127" s="64">
        <v>151.4</v>
      </c>
      <c r="U127" s="144"/>
      <c r="V127" s="146"/>
    </row>
    <row r="128" spans="1:22" s="1" customFormat="1">
      <c r="A128" s="246"/>
      <c r="B128" s="222"/>
      <c r="C128" s="259"/>
      <c r="D128" s="246"/>
      <c r="E128" s="261"/>
      <c r="F128" s="259"/>
      <c r="G128" s="246"/>
      <c r="H128" s="160">
        <v>2877</v>
      </c>
      <c r="I128" s="38">
        <v>43251</v>
      </c>
      <c r="J128" s="64">
        <v>176.63</v>
      </c>
      <c r="K128" s="64">
        <v>176.63</v>
      </c>
      <c r="L128" s="64">
        <v>176.63</v>
      </c>
      <c r="M128" s="64"/>
      <c r="N128" s="64"/>
      <c r="O128" s="64"/>
      <c r="P128" s="64"/>
      <c r="Q128" s="63"/>
      <c r="R128" s="63"/>
      <c r="S128" s="37">
        <f t="shared" si="19"/>
        <v>0</v>
      </c>
      <c r="T128" s="64">
        <v>176.63</v>
      </c>
      <c r="U128" s="144"/>
      <c r="V128" s="146"/>
    </row>
    <row r="129" spans="1:22" s="1" customFormat="1">
      <c r="A129" s="246"/>
      <c r="B129" s="222"/>
      <c r="C129" s="259"/>
      <c r="D129" s="246"/>
      <c r="E129" s="261"/>
      <c r="F129" s="259"/>
      <c r="G129" s="246"/>
      <c r="H129" s="160">
        <v>2876</v>
      </c>
      <c r="I129" s="38">
        <v>43251</v>
      </c>
      <c r="J129" s="64">
        <v>132.47</v>
      </c>
      <c r="K129" s="64">
        <v>132.47</v>
      </c>
      <c r="L129" s="64">
        <v>132.47</v>
      </c>
      <c r="M129" s="64"/>
      <c r="N129" s="64"/>
      <c r="O129" s="64"/>
      <c r="P129" s="64"/>
      <c r="Q129" s="63"/>
      <c r="R129" s="63"/>
      <c r="S129" s="37">
        <f>J128-O128-P128-T128</f>
        <v>0</v>
      </c>
      <c r="T129" s="64">
        <v>132.47</v>
      </c>
      <c r="U129" s="144"/>
      <c r="V129" s="146"/>
    </row>
    <row r="130" spans="1:22" s="1" customFormat="1">
      <c r="A130" s="246"/>
      <c r="B130" s="222"/>
      <c r="C130" s="259"/>
      <c r="D130" s="246"/>
      <c r="E130" s="261"/>
      <c r="F130" s="259"/>
      <c r="G130" s="246"/>
      <c r="H130" s="160">
        <v>2874</v>
      </c>
      <c r="I130" s="38">
        <v>43251</v>
      </c>
      <c r="J130" s="64">
        <v>164.02</v>
      </c>
      <c r="K130" s="64">
        <v>164.02</v>
      </c>
      <c r="L130" s="64">
        <v>164.02</v>
      </c>
      <c r="M130" s="64"/>
      <c r="N130" s="64"/>
      <c r="O130" s="64"/>
      <c r="P130" s="64"/>
      <c r="Q130" s="63"/>
      <c r="R130" s="63"/>
      <c r="S130" s="37">
        <f t="shared" ref="S130:S131" si="20">J130-O130-P130-T130</f>
        <v>0</v>
      </c>
      <c r="T130" s="64">
        <v>164.02</v>
      </c>
      <c r="U130" s="144"/>
      <c r="V130" s="146"/>
    </row>
    <row r="131" spans="1:22" s="1" customFormat="1">
      <c r="A131" s="246"/>
      <c r="B131" s="222"/>
      <c r="C131" s="259"/>
      <c r="D131" s="246"/>
      <c r="E131" s="261"/>
      <c r="F131" s="259"/>
      <c r="G131" s="246"/>
      <c r="H131" s="160">
        <v>2873</v>
      </c>
      <c r="I131" s="38">
        <v>43251</v>
      </c>
      <c r="J131" s="64">
        <v>145.09</v>
      </c>
      <c r="K131" s="64">
        <v>145.09</v>
      </c>
      <c r="L131" s="64">
        <v>145.09</v>
      </c>
      <c r="M131" s="64"/>
      <c r="N131" s="64"/>
      <c r="O131" s="64"/>
      <c r="P131" s="64"/>
      <c r="Q131" s="63"/>
      <c r="R131" s="63"/>
      <c r="S131" s="37">
        <f t="shared" si="20"/>
        <v>0</v>
      </c>
      <c r="T131" s="64">
        <v>145.09</v>
      </c>
      <c r="U131" s="144"/>
      <c r="V131" s="146"/>
    </row>
    <row r="132" spans="1:22" s="1" customFormat="1">
      <c r="A132" s="246"/>
      <c r="B132" s="222"/>
      <c r="C132" s="259"/>
      <c r="D132" s="246"/>
      <c r="E132" s="261"/>
      <c r="F132" s="259"/>
      <c r="G132" s="246"/>
      <c r="H132" s="160">
        <v>2872</v>
      </c>
      <c r="I132" s="38">
        <v>43251</v>
      </c>
      <c r="J132" s="64">
        <v>145.09</v>
      </c>
      <c r="K132" s="64">
        <v>145.09</v>
      </c>
      <c r="L132" s="64">
        <v>145.09</v>
      </c>
      <c r="M132" s="64"/>
      <c r="N132" s="64"/>
      <c r="O132" s="64"/>
      <c r="P132" s="64"/>
      <c r="Q132" s="63"/>
      <c r="R132" s="63"/>
      <c r="S132" s="37">
        <f t="shared" ref="S132" si="21">J132-O132-P132-T132</f>
        <v>0</v>
      </c>
      <c r="T132" s="64">
        <v>145.09</v>
      </c>
      <c r="U132" s="144"/>
      <c r="V132" s="146"/>
    </row>
    <row r="133" spans="1:22" s="1" customFormat="1">
      <c r="A133" s="246"/>
      <c r="B133" s="222"/>
      <c r="C133" s="259"/>
      <c r="D133" s="246"/>
      <c r="E133" s="261"/>
      <c r="F133" s="259"/>
      <c r="G133" s="246"/>
      <c r="H133" s="160">
        <v>2871</v>
      </c>
      <c r="I133" s="38">
        <v>43251</v>
      </c>
      <c r="J133" s="64">
        <v>132.47</v>
      </c>
      <c r="K133" s="64">
        <v>132.47</v>
      </c>
      <c r="L133" s="64">
        <v>132.47</v>
      </c>
      <c r="M133" s="64"/>
      <c r="N133" s="64"/>
      <c r="O133" s="64"/>
      <c r="P133" s="64"/>
      <c r="Q133" s="63"/>
      <c r="R133" s="63"/>
      <c r="S133" s="37">
        <f>J132-O132-P132-T132</f>
        <v>0</v>
      </c>
      <c r="T133" s="64">
        <v>132.47</v>
      </c>
      <c r="U133" s="144"/>
      <c r="V133" s="146"/>
    </row>
    <row r="134" spans="1:22" s="1" customFormat="1">
      <c r="A134" s="246"/>
      <c r="B134" s="222"/>
      <c r="C134" s="259"/>
      <c r="D134" s="246"/>
      <c r="E134" s="261"/>
      <c r="F134" s="259"/>
      <c r="G134" s="246"/>
      <c r="H134" s="160">
        <v>2870</v>
      </c>
      <c r="I134" s="38">
        <v>43251</v>
      </c>
      <c r="J134" s="64">
        <v>151.4</v>
      </c>
      <c r="K134" s="64">
        <v>151.4</v>
      </c>
      <c r="L134" s="64">
        <v>151.4</v>
      </c>
      <c r="M134" s="64"/>
      <c r="N134" s="64"/>
      <c r="O134" s="64"/>
      <c r="P134" s="64"/>
      <c r="Q134" s="63"/>
      <c r="R134" s="63"/>
      <c r="S134" s="37">
        <f t="shared" ref="S134:S142" si="22">J134-O134-P134-T134</f>
        <v>0</v>
      </c>
      <c r="T134" s="64">
        <v>151.4</v>
      </c>
      <c r="U134" s="144"/>
      <c r="V134" s="146"/>
    </row>
    <row r="135" spans="1:22" s="1" customFormat="1">
      <c r="A135" s="246"/>
      <c r="B135" s="222"/>
      <c r="C135" s="259"/>
      <c r="D135" s="246"/>
      <c r="E135" s="261"/>
      <c r="F135" s="259"/>
      <c r="G135" s="246"/>
      <c r="H135" s="160">
        <v>2869</v>
      </c>
      <c r="I135" s="38">
        <v>43251</v>
      </c>
      <c r="J135" s="64">
        <v>145.09</v>
      </c>
      <c r="K135" s="64">
        <v>145.09</v>
      </c>
      <c r="L135" s="64">
        <v>145.09</v>
      </c>
      <c r="M135" s="64"/>
      <c r="N135" s="64"/>
      <c r="O135" s="64"/>
      <c r="P135" s="64"/>
      <c r="Q135" s="63"/>
      <c r="R135" s="63"/>
      <c r="S135" s="37">
        <f t="shared" si="22"/>
        <v>0</v>
      </c>
      <c r="T135" s="64">
        <v>145.09</v>
      </c>
      <c r="U135" s="144"/>
      <c r="V135" s="146"/>
    </row>
    <row r="136" spans="1:22" s="1" customFormat="1">
      <c r="A136" s="246"/>
      <c r="B136" s="222"/>
      <c r="C136" s="259"/>
      <c r="D136" s="246"/>
      <c r="E136" s="261"/>
      <c r="F136" s="259"/>
      <c r="G136" s="246"/>
      <c r="H136" s="160">
        <v>2868</v>
      </c>
      <c r="I136" s="38">
        <v>43251</v>
      </c>
      <c r="J136" s="64">
        <v>157.71</v>
      </c>
      <c r="K136" s="64">
        <v>157.71</v>
      </c>
      <c r="L136" s="64">
        <v>157.71</v>
      </c>
      <c r="M136" s="64"/>
      <c r="N136" s="64"/>
      <c r="O136" s="64"/>
      <c r="P136" s="64"/>
      <c r="Q136" s="63"/>
      <c r="R136" s="63"/>
      <c r="S136" s="37">
        <f t="shared" si="22"/>
        <v>0</v>
      </c>
      <c r="T136" s="64">
        <v>157.71</v>
      </c>
      <c r="U136" s="144"/>
      <c r="V136" s="146"/>
    </row>
    <row r="137" spans="1:22" s="1" customFormat="1">
      <c r="A137" s="246"/>
      <c r="B137" s="222"/>
      <c r="C137" s="259"/>
      <c r="D137" s="246"/>
      <c r="E137" s="261"/>
      <c r="F137" s="259"/>
      <c r="G137" s="246"/>
      <c r="H137" s="160">
        <v>2867</v>
      </c>
      <c r="I137" s="38">
        <v>43251</v>
      </c>
      <c r="J137" s="64">
        <v>170.32</v>
      </c>
      <c r="K137" s="64">
        <v>170.32</v>
      </c>
      <c r="L137" s="64">
        <v>170.32</v>
      </c>
      <c r="M137" s="64"/>
      <c r="N137" s="64"/>
      <c r="O137" s="64"/>
      <c r="P137" s="64"/>
      <c r="Q137" s="63"/>
      <c r="R137" s="63"/>
      <c r="S137" s="37">
        <f t="shared" si="22"/>
        <v>0</v>
      </c>
      <c r="T137" s="64">
        <v>170.32</v>
      </c>
      <c r="U137" s="144"/>
      <c r="V137" s="146"/>
    </row>
    <row r="138" spans="1:22" s="1" customFormat="1">
      <c r="A138" s="246"/>
      <c r="B138" s="222"/>
      <c r="C138" s="259"/>
      <c r="D138" s="246"/>
      <c r="E138" s="261"/>
      <c r="F138" s="259"/>
      <c r="G138" s="246"/>
      <c r="H138" s="160">
        <v>2866</v>
      </c>
      <c r="I138" s="38">
        <v>43251</v>
      </c>
      <c r="J138" s="64">
        <v>126.17</v>
      </c>
      <c r="K138" s="64">
        <v>126.17</v>
      </c>
      <c r="L138" s="64">
        <v>126.17</v>
      </c>
      <c r="M138" s="64"/>
      <c r="N138" s="64"/>
      <c r="O138" s="64"/>
      <c r="P138" s="64"/>
      <c r="Q138" s="63"/>
      <c r="R138" s="63"/>
      <c r="S138" s="37">
        <f t="shared" si="22"/>
        <v>0</v>
      </c>
      <c r="T138" s="64">
        <v>126.17</v>
      </c>
      <c r="U138" s="144"/>
      <c r="V138" s="146"/>
    </row>
    <row r="139" spans="1:22" s="1" customFormat="1">
      <c r="A139" s="246"/>
      <c r="B139" s="222"/>
      <c r="C139" s="259"/>
      <c r="D139" s="246"/>
      <c r="E139" s="261"/>
      <c r="F139" s="259"/>
      <c r="G139" s="246"/>
      <c r="H139" s="160">
        <v>2865</v>
      </c>
      <c r="I139" s="38">
        <v>43251</v>
      </c>
      <c r="J139" s="64">
        <v>182.94</v>
      </c>
      <c r="K139" s="64">
        <v>182.94</v>
      </c>
      <c r="L139" s="64">
        <v>182.94</v>
      </c>
      <c r="M139" s="64"/>
      <c r="N139" s="64"/>
      <c r="O139" s="64"/>
      <c r="P139" s="64"/>
      <c r="Q139" s="63"/>
      <c r="R139" s="63"/>
      <c r="S139" s="37">
        <f t="shared" si="22"/>
        <v>0</v>
      </c>
      <c r="T139" s="64">
        <v>182.94</v>
      </c>
      <c r="U139" s="144"/>
      <c r="V139" s="146"/>
    </row>
    <row r="140" spans="1:22" s="1" customFormat="1">
      <c r="A140" s="246"/>
      <c r="B140" s="222"/>
      <c r="C140" s="259"/>
      <c r="D140" s="246"/>
      <c r="E140" s="261"/>
      <c r="F140" s="259"/>
      <c r="G140" s="246"/>
      <c r="H140" s="160">
        <v>2864</v>
      </c>
      <c r="I140" s="38">
        <v>43251</v>
      </c>
      <c r="J140" s="64">
        <v>176.63</v>
      </c>
      <c r="K140" s="64">
        <v>176.63</v>
      </c>
      <c r="L140" s="64">
        <v>176.63</v>
      </c>
      <c r="M140" s="64"/>
      <c r="N140" s="64"/>
      <c r="O140" s="64"/>
      <c r="P140" s="64"/>
      <c r="Q140" s="63"/>
      <c r="R140" s="63"/>
      <c r="S140" s="37">
        <f t="shared" si="22"/>
        <v>0</v>
      </c>
      <c r="T140" s="64">
        <v>176.63</v>
      </c>
      <c r="U140" s="144">
        <v>82.01</v>
      </c>
      <c r="V140" s="146" t="s">
        <v>120</v>
      </c>
    </row>
    <row r="141" spans="1:22" s="1" customFormat="1">
      <c r="A141" s="246"/>
      <c r="B141" s="222"/>
      <c r="C141" s="259"/>
      <c r="D141" s="246"/>
      <c r="E141" s="261"/>
      <c r="F141" s="259"/>
      <c r="G141" s="246"/>
      <c r="H141" s="160">
        <v>2863</v>
      </c>
      <c r="I141" s="38">
        <v>43251</v>
      </c>
      <c r="J141" s="64">
        <v>164.02</v>
      </c>
      <c r="K141" s="64">
        <v>164.02</v>
      </c>
      <c r="L141" s="64">
        <v>164.02</v>
      </c>
      <c r="M141" s="64"/>
      <c r="N141" s="64"/>
      <c r="O141" s="64"/>
      <c r="P141" s="64"/>
      <c r="Q141" s="63"/>
      <c r="R141" s="63"/>
      <c r="S141" s="37">
        <f t="shared" si="22"/>
        <v>0</v>
      </c>
      <c r="T141" s="64">
        <v>164.02</v>
      </c>
      <c r="U141" s="144"/>
      <c r="V141" s="146"/>
    </row>
    <row r="142" spans="1:22" s="1" customFormat="1">
      <c r="A142" s="246"/>
      <c r="B142" s="222"/>
      <c r="C142" s="259"/>
      <c r="D142" s="246"/>
      <c r="E142" s="261"/>
      <c r="F142" s="259"/>
      <c r="G142" s="246"/>
      <c r="H142" s="160">
        <v>2839</v>
      </c>
      <c r="I142" s="38">
        <v>43251</v>
      </c>
      <c r="J142" s="64">
        <v>21196</v>
      </c>
      <c r="K142" s="64">
        <v>21063.53</v>
      </c>
      <c r="L142" s="64">
        <v>21063.53</v>
      </c>
      <c r="M142" s="64"/>
      <c r="N142" s="64"/>
      <c r="O142" s="64"/>
      <c r="P142" s="64">
        <v>132.47</v>
      </c>
      <c r="Q142" s="63"/>
      <c r="R142" s="63"/>
      <c r="S142" s="37">
        <f t="shared" si="22"/>
        <v>0</v>
      </c>
      <c r="T142" s="64">
        <v>21063.53</v>
      </c>
      <c r="U142" s="144"/>
      <c r="V142" s="146"/>
    </row>
    <row r="143" spans="1:22" s="1" customFormat="1">
      <c r="A143" s="246"/>
      <c r="B143" s="222"/>
      <c r="C143" s="259"/>
      <c r="D143" s="246"/>
      <c r="E143" s="261"/>
      <c r="F143" s="259"/>
      <c r="G143" s="246"/>
      <c r="H143" s="160"/>
      <c r="I143" s="38"/>
      <c r="J143" s="64"/>
      <c r="K143" s="64"/>
      <c r="L143" s="64"/>
      <c r="M143" s="64"/>
      <c r="N143" s="64"/>
      <c r="O143" s="64"/>
      <c r="P143" s="64"/>
      <c r="Q143" s="63"/>
      <c r="R143" s="63"/>
      <c r="S143" s="37"/>
      <c r="T143" s="64"/>
      <c r="U143" s="144"/>
      <c r="V143" s="143"/>
    </row>
    <row r="144" spans="1:22" s="1" customFormat="1">
      <c r="A144" s="27"/>
      <c r="B144" s="24" t="s">
        <v>9</v>
      </c>
      <c r="C144" s="91"/>
      <c r="D144" s="22"/>
      <c r="E144" s="27"/>
      <c r="F144" s="94"/>
      <c r="G144" s="27"/>
      <c r="H144" s="41"/>
      <c r="I144" s="42"/>
      <c r="J144" s="69">
        <f t="shared" ref="J144" si="23">SUM(J111:J143)</f>
        <v>29649.17</v>
      </c>
      <c r="K144" s="69">
        <f t="shared" ref="K144" si="24">SUM(K111:K143)</f>
        <v>29384.230000000003</v>
      </c>
      <c r="L144" s="69">
        <f t="shared" ref="L144" si="25">SUM(L111:L143)</f>
        <v>24520.489999999998</v>
      </c>
      <c r="M144" s="69">
        <f t="shared" ref="M144" si="26">SUM(M111:M143)</f>
        <v>4863.7400000000007</v>
      </c>
      <c r="N144" s="69">
        <f t="shared" ref="N144" si="27">SUM(N111:N143)</f>
        <v>0</v>
      </c>
      <c r="O144" s="69">
        <f t="shared" ref="O144" si="28">SUM(O111:O143)</f>
        <v>0</v>
      </c>
      <c r="P144" s="69">
        <f t="shared" ref="P144" si="29">SUM(P111:P143)</f>
        <v>264.94</v>
      </c>
      <c r="Q144" s="69">
        <f t="shared" ref="Q144" si="30">SUM(Q111:Q143)</f>
        <v>0</v>
      </c>
      <c r="R144" s="69">
        <f t="shared" ref="R144" si="31">SUM(R111:R143)</f>
        <v>0</v>
      </c>
      <c r="S144" s="69">
        <f t="shared" ref="S144" si="32">SUM(S111:S143)</f>
        <v>4863.7400000000007</v>
      </c>
      <c r="T144" s="69">
        <f t="shared" ref="T144" si="33">SUM(T111:T143)</f>
        <v>24520.489999999998</v>
      </c>
    </row>
    <row r="145" spans="1:32" s="1" customFormat="1" ht="15" hidden="1" customHeight="1">
      <c r="A145" s="223">
        <v>13</v>
      </c>
      <c r="B145" s="266" t="s">
        <v>91</v>
      </c>
      <c r="C145" s="219" t="s">
        <v>11</v>
      </c>
      <c r="D145" s="223">
        <v>19</v>
      </c>
      <c r="E145" s="250" t="s">
        <v>12</v>
      </c>
      <c r="F145" s="243" t="s">
        <v>11</v>
      </c>
      <c r="G145" s="239" t="s">
        <v>33</v>
      </c>
      <c r="H145" s="132"/>
      <c r="I145" s="38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145">
        <v>1783.24</v>
      </c>
      <c r="V145" s="143" t="s">
        <v>156</v>
      </c>
      <c r="W145" s="143" t="s">
        <v>130</v>
      </c>
    </row>
    <row r="146" spans="1:32" s="1" customFormat="1" hidden="1">
      <c r="A146" s="218"/>
      <c r="B146" s="267"/>
      <c r="C146" s="220"/>
      <c r="D146" s="218"/>
      <c r="E146" s="251"/>
      <c r="F146" s="244"/>
      <c r="G146" s="240"/>
      <c r="H146" s="132"/>
      <c r="I146" s="38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</row>
    <row r="147" spans="1:32" s="1" customFormat="1" hidden="1">
      <c r="A147" s="218"/>
      <c r="B147" s="267"/>
      <c r="C147" s="220"/>
      <c r="D147" s="218"/>
      <c r="E147" s="251"/>
      <c r="F147" s="244"/>
      <c r="G147" s="240"/>
      <c r="H147" s="39"/>
      <c r="I147" s="38"/>
      <c r="J147" s="55"/>
      <c r="K147" s="55"/>
      <c r="L147" s="55"/>
      <c r="M147" s="55"/>
      <c r="N147" s="55"/>
      <c r="O147" s="55"/>
      <c r="P147" s="55"/>
      <c r="Q147" s="55"/>
      <c r="R147" s="55"/>
      <c r="S147" s="37"/>
      <c r="T147" s="43"/>
    </row>
    <row r="148" spans="1:32" s="1" customFormat="1" hidden="1">
      <c r="A148" s="137"/>
      <c r="B148" s="24" t="s">
        <v>9</v>
      </c>
      <c r="C148" s="193"/>
      <c r="D148" s="176"/>
      <c r="E148" s="184"/>
      <c r="F148" s="172"/>
      <c r="G148" s="101"/>
      <c r="H148" s="39"/>
      <c r="I148" s="46"/>
      <c r="J148" s="69">
        <f>SUM(J145:J147)</f>
        <v>0</v>
      </c>
      <c r="K148" s="69">
        <f>SUM(K145:K147)</f>
        <v>0</v>
      </c>
      <c r="L148" s="69">
        <f>SUM(L145:L147)</f>
        <v>0</v>
      </c>
      <c r="M148" s="69">
        <f>SUM(M145:M147)</f>
        <v>0</v>
      </c>
      <c r="N148" s="69"/>
      <c r="O148" s="69">
        <f>SUM(O145:O147)</f>
        <v>0</v>
      </c>
      <c r="P148" s="69">
        <f>SUM(P145:P147)</f>
        <v>0</v>
      </c>
      <c r="Q148" s="69"/>
      <c r="R148" s="69">
        <f>SUM(R145:R147)</f>
        <v>0</v>
      </c>
      <c r="S148" s="69">
        <f>SUM(S145:S147)</f>
        <v>0</v>
      </c>
      <c r="T148" s="69">
        <f>SUM(T145:T147)</f>
        <v>0</v>
      </c>
    </row>
    <row r="149" spans="1:32" s="1" customFormat="1" ht="16.5" customHeight="1">
      <c r="A149" s="137"/>
      <c r="B149" s="26" t="s">
        <v>32</v>
      </c>
      <c r="C149" s="180"/>
      <c r="D149" s="176"/>
      <c r="E149" s="102" t="s">
        <v>18</v>
      </c>
      <c r="F149" s="174"/>
      <c r="G149" s="103" t="s">
        <v>31</v>
      </c>
      <c r="H149" s="63">
        <v>19</v>
      </c>
      <c r="I149" s="38">
        <v>43220</v>
      </c>
      <c r="J149" s="37">
        <v>3459.09</v>
      </c>
      <c r="K149" s="37">
        <v>3459.09</v>
      </c>
      <c r="L149" s="37"/>
      <c r="M149" s="37">
        <v>3459.09</v>
      </c>
      <c r="N149" s="63"/>
      <c r="O149" s="63"/>
      <c r="P149" s="63"/>
      <c r="Q149" s="63"/>
      <c r="R149" s="63"/>
      <c r="S149" s="37">
        <f>J149-O149-P149-T149</f>
        <v>3459.09</v>
      </c>
      <c r="T149" s="37">
        <v>0</v>
      </c>
      <c r="U149" s="145">
        <v>3459.09</v>
      </c>
      <c r="V149" s="143" t="s">
        <v>154</v>
      </c>
      <c r="W149" s="143" t="s">
        <v>130</v>
      </c>
    </row>
    <row r="150" spans="1:32" s="1" customFormat="1">
      <c r="A150" s="138">
        <v>13</v>
      </c>
      <c r="B150" s="25" t="s">
        <v>30</v>
      </c>
      <c r="C150" s="181" t="s">
        <v>29</v>
      </c>
      <c r="D150" s="177">
        <v>935</v>
      </c>
      <c r="E150" s="173"/>
      <c r="F150" s="175" t="s">
        <v>28</v>
      </c>
      <c r="G150" s="104" t="s">
        <v>27</v>
      </c>
      <c r="H150" s="63">
        <v>20</v>
      </c>
      <c r="I150" s="38">
        <v>43251</v>
      </c>
      <c r="J150" s="37">
        <v>3459.09</v>
      </c>
      <c r="K150" s="37">
        <v>3459.09</v>
      </c>
      <c r="L150" s="37">
        <v>3459.09</v>
      </c>
      <c r="M150" s="37"/>
      <c r="N150" s="63"/>
      <c r="O150" s="63"/>
      <c r="P150" s="63"/>
      <c r="Q150" s="63"/>
      <c r="R150" s="63"/>
      <c r="S150" s="37">
        <f>J150-O150-P150-T150</f>
        <v>3459.09</v>
      </c>
      <c r="T150" s="37">
        <v>0</v>
      </c>
    </row>
    <row r="151" spans="1:32" s="1" customFormat="1">
      <c r="A151" s="138"/>
      <c r="B151" s="25" t="s">
        <v>26</v>
      </c>
      <c r="C151" s="181"/>
      <c r="D151" s="177"/>
      <c r="E151" s="173"/>
      <c r="F151" s="175"/>
      <c r="G151" s="104" t="s">
        <v>24</v>
      </c>
      <c r="H151" s="39"/>
      <c r="I151" s="40"/>
      <c r="J151" s="50"/>
      <c r="K151" s="50"/>
      <c r="L151" s="50"/>
      <c r="M151" s="50"/>
      <c r="N151" s="50"/>
      <c r="O151" s="50"/>
      <c r="P151" s="50"/>
      <c r="Q151" s="50"/>
      <c r="R151" s="50"/>
      <c r="S151" s="37"/>
      <c r="T151" s="50"/>
    </row>
    <row r="152" spans="1:32" s="1" customFormat="1">
      <c r="A152" s="141"/>
      <c r="B152" s="2"/>
      <c r="C152" s="105"/>
      <c r="D152" s="194"/>
      <c r="E152" s="173"/>
      <c r="F152" s="106"/>
      <c r="G152" s="107" t="s">
        <v>25</v>
      </c>
      <c r="H152" s="39"/>
      <c r="I152" s="46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51"/>
    </row>
    <row r="153" spans="1:32" s="1" customFormat="1">
      <c r="A153" s="22"/>
      <c r="B153" s="24" t="s">
        <v>9</v>
      </c>
      <c r="C153" s="181"/>
      <c r="D153" s="177"/>
      <c r="E153" s="93"/>
      <c r="F153" s="175"/>
      <c r="G153" s="108"/>
      <c r="H153" s="39"/>
      <c r="I153" s="46"/>
      <c r="J153" s="69">
        <f>SUM(J149:J152)</f>
        <v>6918.18</v>
      </c>
      <c r="K153" s="69">
        <f>SUM(K149:K152)</f>
        <v>6918.18</v>
      </c>
      <c r="L153" s="69">
        <f>SUM(L149:L152)</f>
        <v>3459.09</v>
      </c>
      <c r="M153" s="69">
        <f>SUM(M149:M152)</f>
        <v>3459.09</v>
      </c>
      <c r="N153" s="69"/>
      <c r="O153" s="69">
        <f>SUM(O149:O152)</f>
        <v>0</v>
      </c>
      <c r="P153" s="69">
        <f>SUM(P149:P152)</f>
        <v>0</v>
      </c>
      <c r="Q153" s="69"/>
      <c r="R153" s="69">
        <f>SUM(R149:R152)</f>
        <v>0</v>
      </c>
      <c r="S153" s="69">
        <f>SUM(S149:S152)</f>
        <v>6918.18</v>
      </c>
      <c r="T153" s="69">
        <f>SUM(T149:T152)</f>
        <v>0</v>
      </c>
    </row>
    <row r="154" spans="1:32" s="1" customFormat="1" ht="16.5" customHeight="1">
      <c r="B154" s="183"/>
      <c r="C154" s="111" t="s">
        <v>11</v>
      </c>
      <c r="D154" s="112">
        <v>822</v>
      </c>
      <c r="E154" s="173"/>
      <c r="F154" s="111" t="s">
        <v>11</v>
      </c>
      <c r="G154" s="108" t="s">
        <v>23</v>
      </c>
      <c r="H154" s="39">
        <v>2016469</v>
      </c>
      <c r="I154" s="38">
        <v>43222</v>
      </c>
      <c r="J154" s="54">
        <v>1104.44</v>
      </c>
      <c r="K154" s="54">
        <v>1104.44</v>
      </c>
      <c r="L154" s="54">
        <v>1104.44</v>
      </c>
      <c r="M154" s="54"/>
      <c r="N154" s="54"/>
      <c r="O154" s="54"/>
      <c r="P154" s="51"/>
      <c r="Q154" s="51"/>
      <c r="R154" s="51"/>
      <c r="S154" s="37">
        <f>J154-O154-P154-T154</f>
        <v>1104.44</v>
      </c>
      <c r="T154" s="54">
        <v>0</v>
      </c>
      <c r="AD154" s="144">
        <v>110</v>
      </c>
      <c r="AE154" s="159" t="s">
        <v>214</v>
      </c>
      <c r="AF154" s="143" t="s">
        <v>212</v>
      </c>
    </row>
    <row r="155" spans="1:32" s="1" customFormat="1" ht="15.75" customHeight="1">
      <c r="A155" s="138"/>
      <c r="B155" s="183"/>
      <c r="C155" s="113"/>
      <c r="D155" s="177"/>
      <c r="E155" s="173"/>
      <c r="F155" s="175"/>
      <c r="G155" s="108" t="s">
        <v>17</v>
      </c>
      <c r="H155" s="39">
        <v>2016490</v>
      </c>
      <c r="I155" s="38">
        <v>43229</v>
      </c>
      <c r="J155" s="54">
        <v>126.67</v>
      </c>
      <c r="K155" s="54">
        <v>126.67</v>
      </c>
      <c r="L155" s="54">
        <v>126.67</v>
      </c>
      <c r="M155" s="54"/>
      <c r="N155" s="51"/>
      <c r="O155" s="51"/>
      <c r="P155" s="51"/>
      <c r="Q155" s="51"/>
      <c r="R155" s="51"/>
      <c r="S155" s="37">
        <f>J155-O155-P155-T155</f>
        <v>126.67</v>
      </c>
      <c r="T155" s="54">
        <v>0</v>
      </c>
      <c r="AD155" s="144">
        <v>49.09</v>
      </c>
      <c r="AE155" s="159" t="s">
        <v>213</v>
      </c>
      <c r="AF155" s="143" t="s">
        <v>212</v>
      </c>
    </row>
    <row r="156" spans="1:32" s="1" customFormat="1" ht="15.75" customHeight="1">
      <c r="A156" s="138">
        <v>14</v>
      </c>
      <c r="B156" s="198" t="s">
        <v>78</v>
      </c>
      <c r="C156" s="113"/>
      <c r="D156" s="177"/>
      <c r="E156" s="173"/>
      <c r="F156" s="175"/>
      <c r="G156" s="108"/>
      <c r="H156" s="39">
        <v>2016494</v>
      </c>
      <c r="I156" s="38">
        <v>43229</v>
      </c>
      <c r="J156" s="54">
        <v>1100</v>
      </c>
      <c r="K156" s="54">
        <v>1100</v>
      </c>
      <c r="L156" s="54">
        <v>1100</v>
      </c>
      <c r="M156" s="54"/>
      <c r="N156" s="51"/>
      <c r="O156" s="51"/>
      <c r="P156" s="51"/>
      <c r="Q156" s="51"/>
      <c r="R156" s="51"/>
      <c r="S156" s="37">
        <f>J156-O156-P156-T156</f>
        <v>1100</v>
      </c>
      <c r="T156" s="54">
        <v>0</v>
      </c>
      <c r="AD156" s="144">
        <v>108.06</v>
      </c>
      <c r="AE156" s="159" t="s">
        <v>211</v>
      </c>
      <c r="AF156" s="143" t="s">
        <v>209</v>
      </c>
    </row>
    <row r="157" spans="1:32" s="1" customFormat="1" ht="15.75" customHeight="1">
      <c r="A157" s="154"/>
      <c r="B157" s="198" t="s">
        <v>90</v>
      </c>
      <c r="C157" s="113"/>
      <c r="D157" s="177"/>
      <c r="E157" s="173"/>
      <c r="F157" s="175"/>
      <c r="G157" s="108"/>
      <c r="H157" s="39">
        <v>2016493</v>
      </c>
      <c r="I157" s="38">
        <v>43229</v>
      </c>
      <c r="J157" s="54">
        <v>49.09</v>
      </c>
      <c r="K157" s="54">
        <v>0</v>
      </c>
      <c r="L157" s="54">
        <v>0</v>
      </c>
      <c r="M157" s="54"/>
      <c r="N157" s="51"/>
      <c r="O157" s="51"/>
      <c r="P157" s="54">
        <v>49.09</v>
      </c>
      <c r="Q157" s="51"/>
      <c r="R157" s="51"/>
      <c r="S157" s="37">
        <v>0</v>
      </c>
      <c r="T157" s="54">
        <v>0</v>
      </c>
      <c r="AD157" s="144">
        <v>1100</v>
      </c>
      <c r="AE157" s="159" t="s">
        <v>210</v>
      </c>
      <c r="AF157" s="143" t="s">
        <v>209</v>
      </c>
    </row>
    <row r="158" spans="1:32" s="1" customFormat="1" ht="15.75" customHeight="1">
      <c r="A158" s="157"/>
      <c r="B158" s="183"/>
      <c r="C158" s="113"/>
      <c r="D158" s="177"/>
      <c r="E158" s="173"/>
      <c r="F158" s="175"/>
      <c r="G158" s="108"/>
      <c r="H158" s="39">
        <v>2016537</v>
      </c>
      <c r="I158" s="38">
        <v>43244</v>
      </c>
      <c r="J158" s="54">
        <v>1104.44</v>
      </c>
      <c r="K158" s="54">
        <v>1104.44</v>
      </c>
      <c r="L158" s="54">
        <v>1104.44</v>
      </c>
      <c r="M158" s="54"/>
      <c r="N158" s="51"/>
      <c r="O158" s="51"/>
      <c r="P158" s="51"/>
      <c r="Q158" s="51"/>
      <c r="R158" s="51"/>
      <c r="S158" s="54">
        <v>1104.44</v>
      </c>
      <c r="T158" s="54">
        <v>0</v>
      </c>
      <c r="AD158" s="144">
        <v>1100</v>
      </c>
      <c r="AE158" s="159" t="s">
        <v>208</v>
      </c>
      <c r="AF158" s="143" t="s">
        <v>207</v>
      </c>
    </row>
    <row r="159" spans="1:32" s="1" customFormat="1" ht="15.75" customHeight="1">
      <c r="A159" s="157"/>
      <c r="B159" s="183"/>
      <c r="C159" s="113"/>
      <c r="D159" s="177"/>
      <c r="E159" s="173"/>
      <c r="F159" s="175"/>
      <c r="G159" s="108"/>
      <c r="H159" s="39">
        <v>2016539</v>
      </c>
      <c r="I159" s="38">
        <v>43244</v>
      </c>
      <c r="J159" s="54">
        <v>1100</v>
      </c>
      <c r="K159" s="54">
        <v>1100</v>
      </c>
      <c r="L159" s="54">
        <v>1100</v>
      </c>
      <c r="M159" s="54"/>
      <c r="N159" s="51"/>
      <c r="O159" s="51"/>
      <c r="P159" s="51"/>
      <c r="Q159" s="51"/>
      <c r="R159" s="51"/>
      <c r="S159" s="54">
        <v>1100</v>
      </c>
      <c r="T159" s="54">
        <v>0</v>
      </c>
      <c r="AD159" s="144">
        <v>99</v>
      </c>
      <c r="AE159" s="159" t="s">
        <v>206</v>
      </c>
      <c r="AF159" s="143" t="s">
        <v>205</v>
      </c>
    </row>
    <row r="160" spans="1:32" s="1" customFormat="1">
      <c r="A160" s="141"/>
      <c r="B160" s="79"/>
      <c r="C160" s="114"/>
      <c r="D160" s="194"/>
      <c r="E160" s="87"/>
      <c r="F160" s="106"/>
      <c r="G160" s="115" t="s">
        <v>22</v>
      </c>
      <c r="H160" s="39"/>
      <c r="I160" s="38"/>
      <c r="J160" s="54"/>
      <c r="K160" s="54"/>
      <c r="L160" s="51"/>
      <c r="M160" s="54"/>
      <c r="N160" s="51"/>
      <c r="O160" s="51"/>
      <c r="P160" s="51"/>
      <c r="Q160" s="51"/>
      <c r="R160" s="51"/>
      <c r="S160" s="37"/>
      <c r="T160" s="54"/>
      <c r="AD160" s="144">
        <v>990</v>
      </c>
      <c r="AE160" s="159" t="s">
        <v>204</v>
      </c>
      <c r="AF160" s="143" t="s">
        <v>203</v>
      </c>
    </row>
    <row r="161" spans="1:32" s="1" customFormat="1">
      <c r="A161" s="141"/>
      <c r="B161" s="182" t="s">
        <v>9</v>
      </c>
      <c r="C161" s="105"/>
      <c r="D161" s="194"/>
      <c r="E161" s="116"/>
      <c r="F161" s="106"/>
      <c r="G161" s="117"/>
      <c r="H161" s="36"/>
      <c r="I161" s="46"/>
      <c r="J161" s="51">
        <f>SUM(J154:J160)</f>
        <v>4584.6400000000003</v>
      </c>
      <c r="K161" s="51">
        <f>SUM(K154:K160)</f>
        <v>4535.55</v>
      </c>
      <c r="L161" s="51">
        <f>SUM(L154:L160)</f>
        <v>4535.55</v>
      </c>
      <c r="M161" s="51">
        <f>SUM(M154:M160)</f>
        <v>0</v>
      </c>
      <c r="N161" s="51"/>
      <c r="O161" s="51">
        <f>SUM(O154:O160)</f>
        <v>0</v>
      </c>
      <c r="P161" s="51">
        <f>SUM(P154:P160)</f>
        <v>49.09</v>
      </c>
      <c r="Q161" s="51"/>
      <c r="R161" s="51">
        <f>SUM(R154:R160)</f>
        <v>0</v>
      </c>
      <c r="S161" s="51">
        <f>SUM(S154:S160)</f>
        <v>4535.55</v>
      </c>
      <c r="T161" s="51">
        <f>SUM(T154:T160)</f>
        <v>0</v>
      </c>
    </row>
    <row r="162" spans="1:32" s="1" customFormat="1" ht="16.5" customHeight="1">
      <c r="A162" s="137"/>
      <c r="B162" s="182"/>
      <c r="C162" s="109"/>
      <c r="D162" s="176"/>
      <c r="E162" s="172" t="s">
        <v>18</v>
      </c>
      <c r="F162" s="174"/>
      <c r="G162" s="110" t="s">
        <v>21</v>
      </c>
      <c r="H162" s="36">
        <v>302</v>
      </c>
      <c r="I162" s="38">
        <v>43220</v>
      </c>
      <c r="J162" s="37">
        <v>5954.94</v>
      </c>
      <c r="K162" s="37">
        <v>5954.94</v>
      </c>
      <c r="L162" s="37"/>
      <c r="M162" s="37">
        <v>5954.94</v>
      </c>
      <c r="N162" s="37"/>
      <c r="O162" s="37"/>
      <c r="P162" s="37"/>
      <c r="Q162" s="37"/>
      <c r="R162" s="37"/>
      <c r="S162" s="37">
        <f>J162-O162-P162-T162</f>
        <v>5954.94</v>
      </c>
      <c r="T162" s="37">
        <v>0</v>
      </c>
      <c r="U162" s="146" t="s">
        <v>121</v>
      </c>
      <c r="V162" s="143" t="s">
        <v>122</v>
      </c>
      <c r="AD162" s="144">
        <v>5954.94</v>
      </c>
      <c r="AE162" s="159" t="s">
        <v>197</v>
      </c>
      <c r="AF162" s="143" t="s">
        <v>196</v>
      </c>
    </row>
    <row r="163" spans="1:32" s="1" customFormat="1">
      <c r="A163" s="138">
        <v>15</v>
      </c>
      <c r="B163" s="183" t="s">
        <v>20</v>
      </c>
      <c r="C163" s="111" t="s">
        <v>11</v>
      </c>
      <c r="D163" s="112">
        <v>639</v>
      </c>
      <c r="E163" s="173"/>
      <c r="F163" s="111" t="s">
        <v>11</v>
      </c>
      <c r="G163" s="108" t="s">
        <v>19</v>
      </c>
      <c r="H163" s="36"/>
      <c r="I163" s="38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</row>
    <row r="164" spans="1:32" s="1" customFormat="1">
      <c r="A164" s="138"/>
      <c r="B164" s="183"/>
      <c r="C164" s="113"/>
      <c r="D164" s="177"/>
      <c r="E164" s="173"/>
      <c r="F164" s="175"/>
      <c r="G164" s="108" t="s">
        <v>17</v>
      </c>
      <c r="H164" s="41"/>
      <c r="I164" s="38"/>
      <c r="J164" s="54"/>
      <c r="K164" s="54"/>
      <c r="L164" s="54"/>
      <c r="M164" s="51"/>
      <c r="N164" s="51"/>
      <c r="O164" s="51"/>
      <c r="P164" s="51"/>
      <c r="Q164" s="51"/>
      <c r="R164" s="51"/>
      <c r="S164" s="37"/>
      <c r="T164" s="51"/>
    </row>
    <row r="165" spans="1:32" s="1" customFormat="1">
      <c r="A165" s="141"/>
      <c r="B165" s="24" t="s">
        <v>9</v>
      </c>
      <c r="C165" s="105"/>
      <c r="D165" s="194"/>
      <c r="E165" s="116"/>
      <c r="F165" s="106"/>
      <c r="G165" s="117"/>
      <c r="H165" s="36"/>
      <c r="I165" s="46"/>
      <c r="J165" s="51">
        <f>SUM(J162:J164)</f>
        <v>5954.94</v>
      </c>
      <c r="K165" s="51">
        <f>SUM(K162:K164)</f>
        <v>5954.94</v>
      </c>
      <c r="L165" s="51">
        <f>SUM(L162:L164)</f>
        <v>0</v>
      </c>
      <c r="M165" s="51">
        <f>SUM(M162:M164)</f>
        <v>5954.94</v>
      </c>
      <c r="N165" s="51"/>
      <c r="O165" s="51">
        <f>SUM(O162:O164)</f>
        <v>0</v>
      </c>
      <c r="P165" s="51">
        <f>SUM(P162:P164)</f>
        <v>0</v>
      </c>
      <c r="Q165" s="51"/>
      <c r="R165" s="51">
        <f>SUM(R162:R164)</f>
        <v>0</v>
      </c>
      <c r="S165" s="51">
        <f>SUM(S162:S164)</f>
        <v>5954.94</v>
      </c>
      <c r="T165" s="51">
        <f>SUM(T162:T164)</f>
        <v>0</v>
      </c>
    </row>
    <row r="166" spans="1:32" s="1" customFormat="1">
      <c r="A166" s="139"/>
      <c r="B166" s="182"/>
      <c r="C166" s="187"/>
      <c r="D166" s="192"/>
      <c r="E166" s="179"/>
      <c r="F166" s="118"/>
      <c r="G166" s="108"/>
      <c r="H166" s="36">
        <v>2843</v>
      </c>
      <c r="I166" s="38">
        <v>43209</v>
      </c>
      <c r="J166" s="54">
        <v>3974.08</v>
      </c>
      <c r="K166" s="54">
        <v>3974.08</v>
      </c>
      <c r="L166" s="54"/>
      <c r="M166" s="54">
        <v>3974.08</v>
      </c>
      <c r="N166" s="51"/>
      <c r="O166" s="51"/>
      <c r="P166" s="51"/>
      <c r="Q166" s="51"/>
      <c r="R166" s="51"/>
      <c r="S166" s="37">
        <f>J166-O166-P166-T166</f>
        <v>3974.08</v>
      </c>
      <c r="T166" s="54">
        <v>0</v>
      </c>
      <c r="U166" s="144">
        <v>3974.08</v>
      </c>
      <c r="V166" s="143" t="s">
        <v>186</v>
      </c>
      <c r="W166" s="143" t="s">
        <v>107</v>
      </c>
    </row>
    <row r="167" spans="1:32" s="1" customFormat="1" ht="14.25" customHeight="1">
      <c r="A167" s="139"/>
      <c r="B167" s="183" t="s">
        <v>84</v>
      </c>
      <c r="C167" s="187"/>
      <c r="D167" s="192"/>
      <c r="E167" s="179"/>
      <c r="F167" s="118"/>
      <c r="G167" s="108"/>
      <c r="H167" s="36">
        <v>2856</v>
      </c>
      <c r="I167" s="155">
        <v>43220</v>
      </c>
      <c r="J167" s="54">
        <v>5757.32</v>
      </c>
      <c r="K167" s="54">
        <v>5757.32</v>
      </c>
      <c r="L167" s="54"/>
      <c r="M167" s="54">
        <v>5757.32</v>
      </c>
      <c r="N167" s="51"/>
      <c r="O167" s="51"/>
      <c r="P167" s="51"/>
      <c r="Q167" s="51"/>
      <c r="R167" s="51"/>
      <c r="S167" s="37">
        <f>J167-O167-P167-T167</f>
        <v>5757.32</v>
      </c>
      <c r="T167" s="54">
        <v>0</v>
      </c>
    </row>
    <row r="168" spans="1:32" s="1" customFormat="1">
      <c r="A168" s="139">
        <v>16</v>
      </c>
      <c r="B168" s="183" t="s">
        <v>85</v>
      </c>
      <c r="C168" s="187"/>
      <c r="D168" s="192"/>
      <c r="E168" s="179"/>
      <c r="F168" s="118"/>
      <c r="G168" s="108"/>
      <c r="H168" s="36"/>
      <c r="I168" s="46"/>
      <c r="J168" s="51"/>
      <c r="K168" s="51"/>
      <c r="L168" s="51"/>
      <c r="M168" s="51"/>
      <c r="N168" s="51"/>
      <c r="O168" s="51"/>
      <c r="P168" s="51"/>
      <c r="Q168" s="51"/>
      <c r="R168" s="51"/>
      <c r="S168" s="37"/>
      <c r="T168" s="51"/>
    </row>
    <row r="169" spans="1:32" s="1" customFormat="1">
      <c r="A169" s="139"/>
      <c r="B169" s="183"/>
      <c r="C169" s="187"/>
      <c r="D169" s="192"/>
      <c r="E169" s="179"/>
      <c r="F169" s="118"/>
      <c r="G169" s="108"/>
      <c r="H169" s="36"/>
      <c r="I169" s="46"/>
      <c r="J169" s="51"/>
      <c r="K169" s="51"/>
      <c r="L169" s="51"/>
      <c r="M169" s="51"/>
      <c r="N169" s="51"/>
      <c r="O169" s="51"/>
      <c r="P169" s="51"/>
      <c r="Q169" s="51"/>
      <c r="R169" s="51"/>
      <c r="S169" s="37"/>
      <c r="T169" s="51"/>
    </row>
    <row r="170" spans="1:32" s="1" customFormat="1">
      <c r="A170" s="137"/>
      <c r="B170" s="24" t="s">
        <v>9</v>
      </c>
      <c r="C170" s="187"/>
      <c r="D170" s="192"/>
      <c r="E170" s="179"/>
      <c r="F170" s="118"/>
      <c r="G170" s="108"/>
      <c r="H170" s="36"/>
      <c r="I170" s="46"/>
      <c r="J170" s="69">
        <f>SUM(J166:J169)</f>
        <v>9731.4</v>
      </c>
      <c r="K170" s="69">
        <f t="shared" ref="K170:T170" si="34">SUM(K166:K169)</f>
        <v>9731.4</v>
      </c>
      <c r="L170" s="69">
        <f>SUM(L166:L169)</f>
        <v>0</v>
      </c>
      <c r="M170" s="69">
        <f>SUM(M166:M169)</f>
        <v>9731.4</v>
      </c>
      <c r="N170" s="69"/>
      <c r="O170" s="69">
        <f t="shared" si="34"/>
        <v>0</v>
      </c>
      <c r="P170" s="69">
        <f t="shared" si="34"/>
        <v>0</v>
      </c>
      <c r="Q170" s="69"/>
      <c r="R170" s="69">
        <f t="shared" si="34"/>
        <v>0</v>
      </c>
      <c r="S170" s="69">
        <f t="shared" si="34"/>
        <v>9731.4</v>
      </c>
      <c r="T170" s="69">
        <f t="shared" si="34"/>
        <v>0</v>
      </c>
    </row>
    <row r="171" spans="1:32" s="1" customFormat="1">
      <c r="A171" s="138"/>
      <c r="B171" s="196" t="s">
        <v>99</v>
      </c>
      <c r="C171" s="171"/>
      <c r="D171" s="192"/>
      <c r="E171" s="184"/>
      <c r="F171" s="119"/>
      <c r="G171" s="185" t="s">
        <v>15</v>
      </c>
      <c r="H171" s="36">
        <v>13</v>
      </c>
      <c r="I171" s="38">
        <v>43229</v>
      </c>
      <c r="J171" s="37">
        <v>973.27</v>
      </c>
      <c r="K171" s="37">
        <v>973.27</v>
      </c>
      <c r="L171" s="37">
        <v>973.27</v>
      </c>
      <c r="M171" s="37"/>
      <c r="N171" s="37"/>
      <c r="O171" s="50"/>
      <c r="P171" s="50"/>
      <c r="Q171" s="51"/>
      <c r="R171" s="51"/>
      <c r="S171" s="37">
        <f>J171-O171-P171-T171</f>
        <v>973.27</v>
      </c>
      <c r="T171" s="37">
        <v>0</v>
      </c>
      <c r="U171" s="145">
        <v>1946.54</v>
      </c>
      <c r="V171" s="146" t="s">
        <v>185</v>
      </c>
      <c r="W171" s="143" t="s">
        <v>137</v>
      </c>
    </row>
    <row r="172" spans="1:32" s="1" customFormat="1" ht="15.75" customHeight="1">
      <c r="A172" s="138">
        <v>17</v>
      </c>
      <c r="B172" s="196" t="s">
        <v>100</v>
      </c>
      <c r="C172" s="120" t="s">
        <v>11</v>
      </c>
      <c r="D172" s="192"/>
      <c r="E172" s="179" t="s">
        <v>12</v>
      </c>
      <c r="F172" s="121" t="s">
        <v>11</v>
      </c>
      <c r="G172" s="185" t="s">
        <v>14</v>
      </c>
      <c r="H172" s="36"/>
      <c r="I172" s="38"/>
      <c r="J172" s="37"/>
      <c r="K172" s="37"/>
      <c r="L172" s="37"/>
      <c r="M172" s="37"/>
      <c r="N172" s="37"/>
      <c r="O172" s="50"/>
      <c r="P172" s="50"/>
      <c r="Q172" s="51"/>
      <c r="R172" s="51"/>
      <c r="S172" s="37"/>
      <c r="T172" s="37"/>
    </row>
    <row r="173" spans="1:32" s="1" customFormat="1" ht="15.75" customHeight="1">
      <c r="A173" s="138"/>
      <c r="B173" s="196"/>
      <c r="C173" s="121"/>
      <c r="D173" s="192"/>
      <c r="E173" s="179"/>
      <c r="F173" s="121"/>
      <c r="G173" s="185"/>
      <c r="H173" s="36"/>
      <c r="I173" s="47"/>
      <c r="J173" s="53"/>
      <c r="K173" s="53"/>
      <c r="L173" s="53"/>
      <c r="M173" s="53"/>
      <c r="N173" s="53"/>
      <c r="O173" s="51"/>
      <c r="P173" s="51"/>
      <c r="Q173" s="51"/>
      <c r="R173" s="51"/>
      <c r="S173" s="37"/>
      <c r="T173" s="37"/>
    </row>
    <row r="174" spans="1:32" s="1" customFormat="1">
      <c r="A174" s="137"/>
      <c r="B174" s="182" t="s">
        <v>9</v>
      </c>
      <c r="C174" s="89"/>
      <c r="D174" s="122"/>
      <c r="E174" s="93"/>
      <c r="F174" s="123"/>
      <c r="G174" s="124" t="s">
        <v>13</v>
      </c>
      <c r="H174" s="36"/>
      <c r="I174" s="46"/>
      <c r="J174" s="51">
        <f>SUM(J171:J173)</f>
        <v>973.27</v>
      </c>
      <c r="K174" s="51">
        <f>SUM(K171:K173)</f>
        <v>973.27</v>
      </c>
      <c r="L174" s="51">
        <f>SUM(L171:L173)</f>
        <v>973.27</v>
      </c>
      <c r="M174" s="51">
        <f>SUM(M171:M173)</f>
        <v>0</v>
      </c>
      <c r="N174" s="51"/>
      <c r="O174" s="51">
        <f>SUM(O171:O173)</f>
        <v>0</v>
      </c>
      <c r="P174" s="51">
        <f>SUM(P171:P173)</f>
        <v>0</v>
      </c>
      <c r="Q174" s="51"/>
      <c r="R174" s="51">
        <f>SUM(R171:R173)</f>
        <v>0</v>
      </c>
      <c r="S174" s="51">
        <f>SUM(S171:S173)</f>
        <v>973.27</v>
      </c>
      <c r="T174" s="51">
        <f>SUM(T171:T173)</f>
        <v>0</v>
      </c>
    </row>
    <row r="175" spans="1:32" s="1" customFormat="1">
      <c r="A175" s="137"/>
      <c r="B175" s="23"/>
      <c r="C175" s="125"/>
      <c r="D175" s="78"/>
      <c r="E175" s="116"/>
      <c r="F175" s="126"/>
      <c r="G175" s="124"/>
      <c r="H175" s="36">
        <v>2018030</v>
      </c>
      <c r="I175" s="155">
        <v>43214</v>
      </c>
      <c r="J175" s="54">
        <v>759.24</v>
      </c>
      <c r="K175" s="54">
        <v>759.24</v>
      </c>
      <c r="L175" s="54"/>
      <c r="M175" s="54">
        <v>759.24</v>
      </c>
      <c r="N175" s="54"/>
      <c r="O175" s="54"/>
      <c r="P175" s="54"/>
      <c r="Q175" s="54"/>
      <c r="R175" s="54"/>
      <c r="S175" s="37">
        <f>J175-O175-P175-T175</f>
        <v>759.24</v>
      </c>
      <c r="T175" s="54">
        <v>0</v>
      </c>
      <c r="U175" s="145">
        <v>759.24</v>
      </c>
      <c r="V175" s="143" t="s">
        <v>184</v>
      </c>
      <c r="W175" s="143" t="s">
        <v>143</v>
      </c>
    </row>
    <row r="176" spans="1:32" s="1" customFormat="1">
      <c r="A176" s="138">
        <v>18</v>
      </c>
      <c r="B176" s="196" t="s">
        <v>101</v>
      </c>
      <c r="C176" s="125"/>
      <c r="D176" s="78"/>
      <c r="E176" s="116"/>
      <c r="F176" s="126"/>
      <c r="G176" s="124"/>
      <c r="H176" s="36"/>
      <c r="I176" s="155"/>
      <c r="J176" s="54"/>
      <c r="K176" s="54"/>
      <c r="L176" s="51"/>
      <c r="M176" s="54"/>
      <c r="N176" s="51"/>
      <c r="O176" s="51"/>
      <c r="P176" s="51"/>
      <c r="Q176" s="51"/>
      <c r="R176" s="51"/>
      <c r="S176" s="37"/>
      <c r="T176" s="54"/>
    </row>
    <row r="177" spans="1:23" s="1" customFormat="1">
      <c r="A177" s="138"/>
      <c r="B177" s="196"/>
      <c r="C177" s="125"/>
      <c r="D177" s="78"/>
      <c r="E177" s="116"/>
      <c r="F177" s="126"/>
      <c r="G177" s="124"/>
      <c r="H177" s="36"/>
      <c r="I177" s="155"/>
      <c r="J177" s="54"/>
      <c r="K177" s="54"/>
      <c r="L177" s="54"/>
      <c r="M177" s="54"/>
      <c r="N177" s="54"/>
      <c r="O177" s="54"/>
      <c r="P177" s="54"/>
      <c r="Q177" s="54"/>
      <c r="R177" s="54"/>
      <c r="S177" s="37"/>
      <c r="T177" s="54"/>
    </row>
    <row r="178" spans="1:23" s="1" customFormat="1">
      <c r="A178" s="138"/>
      <c r="B178" s="49"/>
      <c r="C178" s="125"/>
      <c r="D178" s="78"/>
      <c r="E178" s="116"/>
      <c r="F178" s="126"/>
      <c r="G178" s="124"/>
      <c r="H178" s="36"/>
      <c r="I178" s="46"/>
      <c r="J178" s="51"/>
      <c r="K178" s="51"/>
      <c r="L178" s="51"/>
      <c r="M178" s="51"/>
      <c r="N178" s="51"/>
      <c r="O178" s="51"/>
      <c r="P178" s="51"/>
      <c r="Q178" s="51"/>
      <c r="R178" s="51"/>
      <c r="S178" s="37"/>
      <c r="T178" s="51"/>
    </row>
    <row r="179" spans="1:23" s="1" customFormat="1">
      <c r="A179" s="22"/>
      <c r="B179" s="24" t="s">
        <v>9</v>
      </c>
      <c r="C179" s="125"/>
      <c r="D179" s="78"/>
      <c r="E179" s="116"/>
      <c r="F179" s="126"/>
      <c r="G179" s="124"/>
      <c r="H179" s="36"/>
      <c r="I179" s="46"/>
      <c r="J179" s="51">
        <f t="shared" ref="J179:T179" si="35">SUM(J175:J178)</f>
        <v>759.24</v>
      </c>
      <c r="K179" s="51">
        <f t="shared" si="35"/>
        <v>759.24</v>
      </c>
      <c r="L179" s="51">
        <f t="shared" si="35"/>
        <v>0</v>
      </c>
      <c r="M179" s="51">
        <f t="shared" si="35"/>
        <v>759.24</v>
      </c>
      <c r="N179" s="54"/>
      <c r="O179" s="54">
        <f t="shared" si="35"/>
        <v>0</v>
      </c>
      <c r="P179" s="54">
        <f t="shared" si="35"/>
        <v>0</v>
      </c>
      <c r="Q179" s="54"/>
      <c r="R179" s="54">
        <f t="shared" si="35"/>
        <v>0</v>
      </c>
      <c r="S179" s="51">
        <f>SUM(S175:S178)</f>
        <v>759.24</v>
      </c>
      <c r="T179" s="51">
        <f t="shared" si="35"/>
        <v>0</v>
      </c>
    </row>
    <row r="180" spans="1:23" s="1" customFormat="1">
      <c r="A180" s="138"/>
      <c r="B180" s="182"/>
      <c r="C180" s="125"/>
      <c r="D180" s="78"/>
      <c r="E180" s="116"/>
      <c r="F180" s="126"/>
      <c r="G180" s="124"/>
      <c r="H180" s="132" t="s">
        <v>191</v>
      </c>
      <c r="I180" s="155">
        <v>43220</v>
      </c>
      <c r="J180" s="54">
        <v>635.88</v>
      </c>
      <c r="K180" s="54">
        <v>635.88</v>
      </c>
      <c r="L180" s="54"/>
      <c r="M180" s="54">
        <v>635.88</v>
      </c>
      <c r="N180" s="51"/>
      <c r="O180" s="51"/>
      <c r="P180" s="51"/>
      <c r="Q180" s="51"/>
      <c r="R180" s="51"/>
      <c r="S180" s="37">
        <f>J180-O180-P180-T180</f>
        <v>635.88</v>
      </c>
      <c r="T180" s="54">
        <v>0</v>
      </c>
      <c r="U180" s="144">
        <v>635.88</v>
      </c>
      <c r="V180" s="143" t="s">
        <v>167</v>
      </c>
      <c r="W180" s="143" t="s">
        <v>107</v>
      </c>
    </row>
    <row r="181" spans="1:23" s="1" customFormat="1">
      <c r="A181" s="138">
        <v>19</v>
      </c>
      <c r="B181" s="183" t="s">
        <v>96</v>
      </c>
      <c r="C181" s="125"/>
      <c r="D181" s="78"/>
      <c r="E181" s="116"/>
      <c r="F181" s="126"/>
      <c r="G181" s="124"/>
      <c r="H181" s="132" t="s">
        <v>195</v>
      </c>
      <c r="I181" s="155">
        <v>43220</v>
      </c>
      <c r="J181" s="54">
        <v>7555.86</v>
      </c>
      <c r="K181" s="54">
        <v>7555.86</v>
      </c>
      <c r="L181" s="54"/>
      <c r="M181" s="54">
        <v>7555.86</v>
      </c>
      <c r="N181" s="63"/>
      <c r="O181" s="63"/>
      <c r="P181" s="63"/>
      <c r="Q181" s="63"/>
      <c r="R181" s="63"/>
      <c r="S181" s="37">
        <f>J181-O181-P181-T181</f>
        <v>7555.86</v>
      </c>
      <c r="T181" s="54">
        <v>0</v>
      </c>
    </row>
    <row r="182" spans="1:23" s="1" customFormat="1">
      <c r="A182" s="138"/>
      <c r="B182" s="183"/>
      <c r="C182" s="125"/>
      <c r="D182" s="78"/>
      <c r="E182" s="116"/>
      <c r="F182" s="126"/>
      <c r="G182" s="124"/>
      <c r="H182" s="132" t="s">
        <v>240</v>
      </c>
      <c r="I182" s="38">
        <v>43251</v>
      </c>
      <c r="J182" s="55">
        <v>1686.3</v>
      </c>
      <c r="K182" s="55">
        <v>1686.3</v>
      </c>
      <c r="L182" s="55">
        <v>1686.3</v>
      </c>
      <c r="M182" s="50"/>
      <c r="N182" s="50"/>
      <c r="O182" s="50"/>
      <c r="P182" s="50"/>
      <c r="Q182" s="50"/>
      <c r="R182" s="50"/>
      <c r="S182" s="37">
        <f>J182-O182-P182-T182</f>
        <v>1686.3</v>
      </c>
      <c r="T182" s="55">
        <v>0</v>
      </c>
    </row>
    <row r="183" spans="1:23" s="1" customFormat="1" ht="13.5" customHeight="1">
      <c r="A183" s="141"/>
      <c r="B183" s="183"/>
      <c r="C183" s="125"/>
      <c r="D183" s="78"/>
      <c r="E183" s="116"/>
      <c r="F183" s="126"/>
      <c r="G183" s="124"/>
      <c r="H183" s="36"/>
      <c r="I183" s="46"/>
      <c r="J183" s="51"/>
      <c r="K183" s="51"/>
      <c r="L183" s="51"/>
      <c r="M183" s="51"/>
      <c r="N183" s="51"/>
      <c r="O183" s="51"/>
      <c r="P183" s="51"/>
      <c r="Q183" s="51"/>
      <c r="R183" s="51"/>
      <c r="S183" s="37">
        <f>J183-O183-P183</f>
        <v>0</v>
      </c>
      <c r="T183" s="51"/>
    </row>
    <row r="184" spans="1:23" s="1" customFormat="1">
      <c r="A184" s="22"/>
      <c r="B184" s="24" t="s">
        <v>9</v>
      </c>
      <c r="C184" s="125"/>
      <c r="D184" s="78"/>
      <c r="E184" s="116"/>
      <c r="F184" s="126"/>
      <c r="G184" s="124"/>
      <c r="H184" s="36"/>
      <c r="I184" s="46"/>
      <c r="J184" s="69">
        <f>SUM(J180:J183)</f>
        <v>9878.0399999999991</v>
      </c>
      <c r="K184" s="69">
        <f>SUM(K180:K183)</f>
        <v>9878.0399999999991</v>
      </c>
      <c r="L184" s="69">
        <f>SUM(L180:L183)</f>
        <v>1686.3</v>
      </c>
      <c r="M184" s="69">
        <f>SUM(M180:M183)</f>
        <v>8191.74</v>
      </c>
      <c r="N184" s="69"/>
      <c r="O184" s="69">
        <f>SUM(O180:O183)</f>
        <v>0</v>
      </c>
      <c r="P184" s="69">
        <f>SUM(P180:P183)</f>
        <v>0</v>
      </c>
      <c r="Q184" s="69"/>
      <c r="R184" s="69">
        <f>SUM(R180:R183)</f>
        <v>0</v>
      </c>
      <c r="S184" s="69">
        <f>SUM(S180:S183)</f>
        <v>9878.0399999999991</v>
      </c>
      <c r="T184" s="69">
        <f>SUM(T180:T183)</f>
        <v>0</v>
      </c>
    </row>
    <row r="185" spans="1:23" s="1" customFormat="1">
      <c r="A185" s="138"/>
      <c r="B185" s="183"/>
      <c r="C185" s="125"/>
      <c r="D185" s="78"/>
      <c r="E185" s="116"/>
      <c r="F185" s="126"/>
      <c r="G185" s="124"/>
      <c r="H185" s="76">
        <v>8960187250</v>
      </c>
      <c r="I185" s="38">
        <v>43220</v>
      </c>
      <c r="J185" s="54">
        <v>189.25</v>
      </c>
      <c r="K185" s="54">
        <v>189.25</v>
      </c>
      <c r="L185" s="54"/>
      <c r="M185" s="54">
        <v>189.25</v>
      </c>
      <c r="N185" s="54"/>
      <c r="O185" s="54"/>
      <c r="P185" s="54"/>
      <c r="Q185" s="54"/>
      <c r="R185" s="54"/>
      <c r="S185" s="37">
        <f>J185-O185-P185-T185</f>
        <v>189.25</v>
      </c>
      <c r="T185" s="54">
        <v>0</v>
      </c>
    </row>
    <row r="186" spans="1:23" s="1" customFormat="1">
      <c r="A186" s="138">
        <v>20</v>
      </c>
      <c r="B186" s="183" t="s">
        <v>80</v>
      </c>
      <c r="C186" s="125"/>
      <c r="D186" s="78"/>
      <c r="E186" s="116"/>
      <c r="F186" s="126"/>
      <c r="G186" s="124"/>
      <c r="H186" s="76">
        <v>8960187265</v>
      </c>
      <c r="I186" s="38">
        <v>43220</v>
      </c>
      <c r="J186" s="76">
        <v>5488.25</v>
      </c>
      <c r="K186" s="76">
        <v>5488.25</v>
      </c>
      <c r="L186" s="76"/>
      <c r="M186" s="76">
        <v>5488.25</v>
      </c>
      <c r="N186" s="76"/>
      <c r="O186" s="76"/>
      <c r="P186" s="76"/>
      <c r="Q186" s="76"/>
      <c r="R186" s="76"/>
      <c r="S186" s="37">
        <f>J186-O186-P186-T186</f>
        <v>5488.25</v>
      </c>
      <c r="T186" s="76">
        <v>0</v>
      </c>
    </row>
    <row r="187" spans="1:23" s="1" customFormat="1">
      <c r="A187" s="138"/>
      <c r="B187" s="183" t="s">
        <v>81</v>
      </c>
      <c r="C187" s="125"/>
      <c r="D187" s="78"/>
      <c r="E187" s="116"/>
      <c r="F187" s="126"/>
      <c r="G187" s="124"/>
      <c r="H187" s="76">
        <v>8960187253</v>
      </c>
      <c r="I187" s="38">
        <v>43220</v>
      </c>
      <c r="J187" s="76">
        <v>946.25</v>
      </c>
      <c r="K187" s="76">
        <v>946.25</v>
      </c>
      <c r="L187" s="76">
        <v>946.25</v>
      </c>
      <c r="M187" s="76"/>
      <c r="N187" s="76"/>
      <c r="O187" s="76"/>
      <c r="P187" s="76"/>
      <c r="Q187" s="76"/>
      <c r="R187" s="76"/>
      <c r="S187" s="37">
        <f>J187-O187-P187-T187</f>
        <v>0</v>
      </c>
      <c r="T187" s="76">
        <v>946.25</v>
      </c>
    </row>
    <row r="188" spans="1:23" s="1" customFormat="1">
      <c r="A188" s="138"/>
      <c r="B188" s="183"/>
      <c r="C188" s="125"/>
      <c r="D188" s="78"/>
      <c r="E188" s="116"/>
      <c r="F188" s="126"/>
      <c r="G188" s="124"/>
      <c r="H188" s="76">
        <v>8960191469</v>
      </c>
      <c r="I188" s="38">
        <v>43251</v>
      </c>
      <c r="J188" s="76">
        <v>946.25</v>
      </c>
      <c r="K188" s="76">
        <v>946.25</v>
      </c>
      <c r="L188" s="76">
        <v>946.25</v>
      </c>
      <c r="M188" s="76"/>
      <c r="N188" s="76"/>
      <c r="O188" s="76"/>
      <c r="P188" s="76"/>
      <c r="Q188" s="76"/>
      <c r="R188" s="76"/>
      <c r="S188" s="37">
        <f>J188-O188-P188-T188</f>
        <v>0</v>
      </c>
      <c r="T188" s="76">
        <v>946.25</v>
      </c>
      <c r="U188" s="145">
        <v>5109.75</v>
      </c>
      <c r="V188" s="143" t="s">
        <v>155</v>
      </c>
      <c r="W188" s="143" t="s">
        <v>137</v>
      </c>
    </row>
    <row r="189" spans="1:23" s="1" customFormat="1">
      <c r="A189" s="138"/>
      <c r="B189" s="183"/>
      <c r="C189" s="125"/>
      <c r="D189" s="78"/>
      <c r="E189" s="116"/>
      <c r="F189" s="126"/>
      <c r="G189" s="124"/>
      <c r="H189" s="76"/>
      <c r="I189" s="38"/>
      <c r="J189" s="76"/>
      <c r="K189" s="76"/>
      <c r="L189" s="76"/>
      <c r="M189" s="76"/>
      <c r="N189" s="76"/>
      <c r="O189" s="76"/>
      <c r="P189" s="76"/>
      <c r="Q189" s="76"/>
      <c r="R189" s="76"/>
      <c r="S189" s="37"/>
      <c r="T189" s="54"/>
    </row>
    <row r="190" spans="1:23" s="1" customFormat="1">
      <c r="A190" s="22"/>
      <c r="B190" s="182" t="s">
        <v>9</v>
      </c>
      <c r="C190" s="85"/>
      <c r="D190" s="78"/>
      <c r="E190" s="116"/>
      <c r="F190" s="126"/>
      <c r="G190" s="124"/>
      <c r="H190" s="36"/>
      <c r="I190" s="46"/>
      <c r="J190" s="69">
        <f t="shared" ref="J190:T190" si="36">SUM(J185:J189)</f>
        <v>7570</v>
      </c>
      <c r="K190" s="69">
        <f t="shared" si="36"/>
        <v>7570</v>
      </c>
      <c r="L190" s="69">
        <f t="shared" si="36"/>
        <v>1892.5</v>
      </c>
      <c r="M190" s="69">
        <f t="shared" si="36"/>
        <v>5677.5</v>
      </c>
      <c r="N190" s="69">
        <f t="shared" si="36"/>
        <v>0</v>
      </c>
      <c r="O190" s="69">
        <f t="shared" si="36"/>
        <v>0</v>
      </c>
      <c r="P190" s="69">
        <f t="shared" si="36"/>
        <v>0</v>
      </c>
      <c r="Q190" s="69">
        <f t="shared" si="36"/>
        <v>0</v>
      </c>
      <c r="R190" s="69">
        <f t="shared" si="36"/>
        <v>0</v>
      </c>
      <c r="S190" s="69">
        <f t="shared" si="36"/>
        <v>5677.5</v>
      </c>
      <c r="T190" s="69">
        <f t="shared" si="36"/>
        <v>1892.5</v>
      </c>
    </row>
    <row r="191" spans="1:23" s="1" customFormat="1">
      <c r="A191" s="65"/>
      <c r="B191" s="182" t="s">
        <v>94</v>
      </c>
      <c r="C191" s="125"/>
      <c r="D191" s="78"/>
      <c r="E191" s="116"/>
      <c r="F191" s="126"/>
      <c r="G191" s="124"/>
      <c r="H191" s="36">
        <v>51</v>
      </c>
      <c r="I191" s="155">
        <v>43220</v>
      </c>
      <c r="J191" s="54">
        <v>7245</v>
      </c>
      <c r="K191" s="54">
        <v>7245</v>
      </c>
      <c r="L191" s="54"/>
      <c r="M191" s="54">
        <v>7245</v>
      </c>
      <c r="N191" s="54"/>
      <c r="O191" s="54"/>
      <c r="P191" s="54"/>
      <c r="Q191" s="54"/>
      <c r="R191" s="54"/>
      <c r="S191" s="37">
        <f>J191-O191-P191-T191</f>
        <v>7245</v>
      </c>
      <c r="T191" s="37">
        <v>0</v>
      </c>
    </row>
    <row r="192" spans="1:23" s="1" customFormat="1">
      <c r="A192" s="139">
        <v>21</v>
      </c>
      <c r="B192" s="183" t="s">
        <v>95</v>
      </c>
      <c r="C192" s="125"/>
      <c r="D192" s="78"/>
      <c r="E192" s="116"/>
      <c r="F192" s="126"/>
      <c r="G192" s="124"/>
      <c r="H192" s="36"/>
      <c r="I192" s="46"/>
      <c r="J192" s="54"/>
      <c r="K192" s="54"/>
      <c r="L192" s="54"/>
      <c r="M192" s="54"/>
      <c r="N192" s="54"/>
      <c r="O192" s="54"/>
      <c r="P192" s="54"/>
      <c r="Q192" s="54"/>
      <c r="R192" s="54"/>
      <c r="S192" s="37">
        <f>J192-O192-P192-T192</f>
        <v>0</v>
      </c>
      <c r="T192" s="51"/>
    </row>
    <row r="193" spans="1:27" s="1" customFormat="1">
      <c r="A193" s="78"/>
      <c r="B193" s="79"/>
      <c r="C193" s="125"/>
      <c r="D193" s="78"/>
      <c r="E193" s="116"/>
      <c r="F193" s="126"/>
      <c r="G193" s="124"/>
      <c r="H193" s="36"/>
      <c r="I193" s="46"/>
      <c r="J193" s="54"/>
      <c r="K193" s="54"/>
      <c r="L193" s="54"/>
      <c r="M193" s="54"/>
      <c r="N193" s="54"/>
      <c r="O193" s="54"/>
      <c r="P193" s="54"/>
      <c r="Q193" s="54"/>
      <c r="R193" s="54"/>
      <c r="S193" s="37">
        <f>J193-O193-P193-T193</f>
        <v>0</v>
      </c>
      <c r="T193" s="51"/>
    </row>
    <row r="194" spans="1:27" s="1" customFormat="1">
      <c r="A194" s="138"/>
      <c r="B194" s="182" t="s">
        <v>9</v>
      </c>
      <c r="C194" s="85"/>
      <c r="D194" s="78"/>
      <c r="E194" s="116"/>
      <c r="F194" s="126"/>
      <c r="G194" s="124"/>
      <c r="H194" s="36"/>
      <c r="I194" s="46"/>
      <c r="J194" s="69">
        <f t="shared" ref="J194:T194" si="37">SUM(J191:J193)</f>
        <v>7245</v>
      </c>
      <c r="K194" s="69">
        <f t="shared" si="37"/>
        <v>7245</v>
      </c>
      <c r="L194" s="69">
        <f t="shared" si="37"/>
        <v>0</v>
      </c>
      <c r="M194" s="69">
        <f t="shared" si="37"/>
        <v>7245</v>
      </c>
      <c r="N194" s="69">
        <f t="shared" si="37"/>
        <v>0</v>
      </c>
      <c r="O194" s="69">
        <f t="shared" si="37"/>
        <v>0</v>
      </c>
      <c r="P194" s="69">
        <f t="shared" si="37"/>
        <v>0</v>
      </c>
      <c r="Q194" s="69"/>
      <c r="R194" s="69">
        <f t="shared" si="37"/>
        <v>0</v>
      </c>
      <c r="S194" s="69">
        <f t="shared" si="37"/>
        <v>7245</v>
      </c>
      <c r="T194" s="69">
        <f t="shared" si="37"/>
        <v>0</v>
      </c>
    </row>
    <row r="195" spans="1:27" s="1" customFormat="1" hidden="1">
      <c r="A195" s="65"/>
      <c r="B195" s="127"/>
      <c r="C195" s="125"/>
      <c r="D195" s="78"/>
      <c r="E195" s="116"/>
      <c r="F195" s="126"/>
      <c r="G195" s="124"/>
      <c r="H195" s="63"/>
      <c r="I195" s="38"/>
      <c r="J195" s="54"/>
      <c r="K195" s="54"/>
      <c r="L195" s="54"/>
      <c r="M195" s="54"/>
      <c r="N195" s="54"/>
      <c r="O195" s="54"/>
      <c r="P195" s="54"/>
      <c r="Q195" s="54"/>
      <c r="R195" s="54"/>
      <c r="S195" s="37">
        <f>J195-O195-P195-T195</f>
        <v>0</v>
      </c>
      <c r="T195" s="54"/>
      <c r="U195" s="145">
        <v>383.36</v>
      </c>
      <c r="V195" s="143" t="s">
        <v>177</v>
      </c>
      <c r="W195" s="143" t="s">
        <v>107</v>
      </c>
    </row>
    <row r="196" spans="1:27" s="1" customFormat="1" hidden="1">
      <c r="A196" s="139">
        <v>22</v>
      </c>
      <c r="B196" s="128" t="s">
        <v>98</v>
      </c>
      <c r="C196" s="125"/>
      <c r="D196" s="78"/>
      <c r="E196" s="116"/>
      <c r="F196" s="126"/>
      <c r="G196" s="124"/>
      <c r="H196" s="63"/>
      <c r="I196" s="46"/>
      <c r="J196" s="54"/>
      <c r="K196" s="54"/>
      <c r="L196" s="54"/>
      <c r="M196" s="54"/>
      <c r="N196" s="54"/>
      <c r="O196" s="54"/>
      <c r="P196" s="54"/>
      <c r="Q196" s="54"/>
      <c r="R196" s="54"/>
      <c r="S196" s="37">
        <f>J196-O196-P196-T196</f>
        <v>0</v>
      </c>
      <c r="T196" s="54"/>
    </row>
    <row r="197" spans="1:27" s="1" customFormat="1" hidden="1">
      <c r="A197" s="78"/>
      <c r="B197" s="75"/>
      <c r="C197" s="125"/>
      <c r="D197" s="78"/>
      <c r="E197" s="116"/>
      <c r="F197" s="126"/>
      <c r="G197" s="124"/>
      <c r="H197" s="24"/>
      <c r="I197" s="46"/>
      <c r="J197" s="54"/>
      <c r="K197" s="54"/>
      <c r="L197" s="54"/>
      <c r="M197" s="54"/>
      <c r="N197" s="54"/>
      <c r="O197" s="54"/>
      <c r="P197" s="54"/>
      <c r="Q197" s="54"/>
      <c r="R197" s="54"/>
      <c r="S197" s="37">
        <f>J197-O197-P197-T197</f>
        <v>0</v>
      </c>
      <c r="T197" s="54"/>
    </row>
    <row r="198" spans="1:27" s="1" customFormat="1" hidden="1">
      <c r="A198" s="138"/>
      <c r="B198" s="182" t="s">
        <v>9</v>
      </c>
      <c r="C198" s="85"/>
      <c r="D198" s="78"/>
      <c r="E198" s="116"/>
      <c r="F198" s="126"/>
      <c r="G198" s="124"/>
      <c r="H198" s="36"/>
      <c r="I198" s="46"/>
      <c r="J198" s="51">
        <f>SUM(J195:J197)</f>
        <v>0</v>
      </c>
      <c r="K198" s="51">
        <f t="shared" ref="K198:T198" si="38">SUM(K195:K197)</f>
        <v>0</v>
      </c>
      <c r="L198" s="51">
        <f t="shared" si="38"/>
        <v>0</v>
      </c>
      <c r="M198" s="51">
        <f t="shared" si="38"/>
        <v>0</v>
      </c>
      <c r="N198" s="51">
        <f t="shared" si="38"/>
        <v>0</v>
      </c>
      <c r="O198" s="51">
        <f t="shared" si="38"/>
        <v>0</v>
      </c>
      <c r="P198" s="51">
        <f t="shared" si="38"/>
        <v>0</v>
      </c>
      <c r="Q198" s="51"/>
      <c r="R198" s="51">
        <f t="shared" si="38"/>
        <v>0</v>
      </c>
      <c r="S198" s="51">
        <f t="shared" si="38"/>
        <v>0</v>
      </c>
      <c r="T198" s="51">
        <f t="shared" si="38"/>
        <v>0</v>
      </c>
    </row>
    <row r="199" spans="1:27" s="1" customFormat="1" hidden="1">
      <c r="A199" s="137"/>
      <c r="B199" s="182"/>
      <c r="C199" s="125"/>
      <c r="D199" s="78"/>
      <c r="E199" s="116"/>
      <c r="F199" s="126"/>
      <c r="G199" s="124"/>
      <c r="H199" s="161"/>
      <c r="I199" s="38"/>
      <c r="J199" s="63"/>
      <c r="K199" s="63"/>
      <c r="L199" s="63"/>
      <c r="M199" s="63"/>
      <c r="N199" s="63"/>
      <c r="O199" s="63"/>
      <c r="P199" s="63"/>
      <c r="Q199" s="63"/>
      <c r="R199" s="63"/>
      <c r="S199" s="37">
        <v>0</v>
      </c>
      <c r="T199" s="63"/>
      <c r="U199" s="145">
        <v>973.27</v>
      </c>
      <c r="V199" s="143" t="s">
        <v>132</v>
      </c>
      <c r="W199" s="143" t="s">
        <v>130</v>
      </c>
    </row>
    <row r="200" spans="1:27" s="1" customFormat="1" hidden="1">
      <c r="A200" s="138">
        <v>23</v>
      </c>
      <c r="B200" s="183" t="s">
        <v>83</v>
      </c>
      <c r="C200" s="125"/>
      <c r="D200" s="78"/>
      <c r="E200" s="116"/>
      <c r="F200" s="126"/>
      <c r="G200" s="124"/>
      <c r="H200" s="77"/>
      <c r="I200" s="38"/>
      <c r="J200" s="63"/>
      <c r="K200" s="63"/>
      <c r="L200" s="63"/>
      <c r="M200" s="63"/>
      <c r="N200" s="63"/>
      <c r="O200" s="63"/>
      <c r="P200" s="63"/>
      <c r="Q200" s="63"/>
      <c r="R200" s="63"/>
      <c r="S200" s="37">
        <f>J200-O200-P200-T200</f>
        <v>0</v>
      </c>
      <c r="T200" s="63"/>
    </row>
    <row r="201" spans="1:27" s="1" customFormat="1" hidden="1">
      <c r="A201" s="141"/>
      <c r="B201" s="79"/>
      <c r="C201" s="125"/>
      <c r="D201" s="78"/>
      <c r="E201" s="116"/>
      <c r="F201" s="126"/>
      <c r="G201" s="124"/>
      <c r="H201" s="36"/>
      <c r="I201" s="40"/>
      <c r="J201" s="55"/>
      <c r="K201" s="55"/>
      <c r="L201" s="55"/>
      <c r="M201" s="55"/>
      <c r="N201" s="55"/>
      <c r="O201" s="55"/>
      <c r="P201" s="55"/>
      <c r="Q201" s="55"/>
      <c r="R201" s="55"/>
      <c r="S201" s="37">
        <f>J201-O201-P201-T201</f>
        <v>0</v>
      </c>
      <c r="T201" s="55"/>
    </row>
    <row r="202" spans="1:27" s="1" customFormat="1" hidden="1">
      <c r="A202" s="138"/>
      <c r="B202" s="196" t="s">
        <v>9</v>
      </c>
      <c r="C202" s="85"/>
      <c r="D202" s="78"/>
      <c r="E202" s="116"/>
      <c r="F202" s="126"/>
      <c r="G202" s="124"/>
      <c r="H202" s="36"/>
      <c r="I202" s="46"/>
      <c r="J202" s="69">
        <f t="shared" ref="J202:P202" si="39">SUM(J199:J201)</f>
        <v>0</v>
      </c>
      <c r="K202" s="69">
        <f t="shared" si="39"/>
        <v>0</v>
      </c>
      <c r="L202" s="69">
        <f t="shared" si="39"/>
        <v>0</v>
      </c>
      <c r="M202" s="69">
        <f t="shared" si="39"/>
        <v>0</v>
      </c>
      <c r="N202" s="69">
        <f t="shared" si="39"/>
        <v>0</v>
      </c>
      <c r="O202" s="69">
        <f t="shared" si="39"/>
        <v>0</v>
      </c>
      <c r="P202" s="69">
        <f t="shared" si="39"/>
        <v>0</v>
      </c>
      <c r="Q202" s="69"/>
      <c r="R202" s="69">
        <f>SUM(R199:R201)</f>
        <v>0</v>
      </c>
      <c r="S202" s="69">
        <f>SUM(S199:S201)</f>
        <v>0</v>
      </c>
      <c r="T202" s="51">
        <f>SUM(T199:T201)</f>
        <v>0</v>
      </c>
    </row>
    <row r="203" spans="1:27" s="1" customFormat="1">
      <c r="A203" s="65"/>
      <c r="B203" s="182" t="s">
        <v>189</v>
      </c>
      <c r="C203" s="125"/>
      <c r="D203" s="78"/>
      <c r="E203" s="116"/>
      <c r="F203" s="126"/>
      <c r="G203" s="124"/>
      <c r="H203" s="36">
        <v>479</v>
      </c>
      <c r="I203" s="155">
        <v>43220</v>
      </c>
      <c r="J203" s="54">
        <v>2319.21</v>
      </c>
      <c r="K203" s="54">
        <v>2319.21</v>
      </c>
      <c r="L203" s="54"/>
      <c r="M203" s="54">
        <v>2319.21</v>
      </c>
      <c r="N203" s="54"/>
      <c r="O203" s="54"/>
      <c r="P203" s="54"/>
      <c r="Q203" s="54"/>
      <c r="R203" s="54"/>
      <c r="S203" s="37">
        <f>J203-O203-P203-T203</f>
        <v>2319.21</v>
      </c>
      <c r="T203" s="54">
        <v>0</v>
      </c>
      <c r="U203" s="145">
        <v>4555.84</v>
      </c>
      <c r="V203" s="143" t="s">
        <v>176</v>
      </c>
      <c r="W203" s="143" t="s">
        <v>160</v>
      </c>
    </row>
    <row r="204" spans="1:27" s="1" customFormat="1">
      <c r="A204" s="139">
        <v>22</v>
      </c>
      <c r="B204" s="183" t="s">
        <v>190</v>
      </c>
      <c r="C204" s="125"/>
      <c r="D204" s="78"/>
      <c r="E204" s="116"/>
      <c r="F204" s="126"/>
      <c r="G204" s="124"/>
      <c r="H204" s="67">
        <v>482</v>
      </c>
      <c r="I204" s="38">
        <v>43250</v>
      </c>
      <c r="J204" s="54">
        <v>2615.37</v>
      </c>
      <c r="K204" s="54">
        <v>2615.37</v>
      </c>
      <c r="L204" s="54">
        <v>2615.37</v>
      </c>
      <c r="M204" s="54"/>
      <c r="N204" s="54"/>
      <c r="O204" s="54"/>
      <c r="P204" s="54"/>
      <c r="Q204" s="54"/>
      <c r="R204" s="54"/>
      <c r="S204" s="37">
        <f>J204-O204-P204-T204</f>
        <v>0</v>
      </c>
      <c r="T204" s="54">
        <v>2615.37</v>
      </c>
    </row>
    <row r="205" spans="1:27" s="1" customFormat="1">
      <c r="A205" s="78"/>
      <c r="B205" s="79"/>
      <c r="C205" s="125"/>
      <c r="D205" s="78"/>
      <c r="E205" s="116"/>
      <c r="F205" s="126"/>
      <c r="G205" s="124"/>
      <c r="H205" s="36"/>
      <c r="I205" s="46"/>
      <c r="J205" s="54"/>
      <c r="K205" s="54"/>
      <c r="L205" s="54"/>
      <c r="M205" s="54"/>
      <c r="N205" s="54"/>
      <c r="O205" s="54"/>
      <c r="P205" s="54"/>
      <c r="Q205" s="54"/>
      <c r="R205" s="54"/>
      <c r="S205" s="37">
        <f>J205-O205-P205-T205</f>
        <v>0</v>
      </c>
      <c r="T205" s="54"/>
    </row>
    <row r="206" spans="1:27" s="1" customFormat="1">
      <c r="A206" s="138"/>
      <c r="B206" s="182" t="s">
        <v>9</v>
      </c>
      <c r="C206" s="85"/>
      <c r="D206" s="78"/>
      <c r="E206" s="116"/>
      <c r="F206" s="126"/>
      <c r="G206" s="124"/>
      <c r="H206" s="36"/>
      <c r="I206" s="46"/>
      <c r="J206" s="69">
        <f>SUM(J203:J205)</f>
        <v>4934.58</v>
      </c>
      <c r="K206" s="69">
        <f t="shared" ref="K206:T206" si="40">SUM(K203:K205)</f>
        <v>4934.58</v>
      </c>
      <c r="L206" s="69">
        <f t="shared" si="40"/>
        <v>2615.37</v>
      </c>
      <c r="M206" s="69">
        <f t="shared" si="40"/>
        <v>2319.21</v>
      </c>
      <c r="N206" s="69">
        <f t="shared" si="40"/>
        <v>0</v>
      </c>
      <c r="O206" s="69">
        <f t="shared" si="40"/>
        <v>0</v>
      </c>
      <c r="P206" s="69">
        <f t="shared" si="40"/>
        <v>0</v>
      </c>
      <c r="Q206" s="69"/>
      <c r="R206" s="69">
        <f t="shared" si="40"/>
        <v>0</v>
      </c>
      <c r="S206" s="69">
        <f t="shared" si="40"/>
        <v>2319.21</v>
      </c>
      <c r="T206" s="69">
        <f t="shared" si="40"/>
        <v>2615.37</v>
      </c>
    </row>
    <row r="207" spans="1:27" s="1" customFormat="1" hidden="1">
      <c r="A207" s="137"/>
      <c r="B207" s="182" t="s">
        <v>102</v>
      </c>
      <c r="C207" s="125"/>
      <c r="D207" s="78"/>
      <c r="E207" s="116"/>
      <c r="F207" s="126"/>
      <c r="G207" s="124"/>
      <c r="H207" s="36"/>
      <c r="I207" s="38"/>
      <c r="J207" s="54"/>
      <c r="K207" s="54"/>
      <c r="L207" s="54"/>
      <c r="M207" s="54"/>
      <c r="N207" s="54"/>
      <c r="O207" s="54"/>
      <c r="P207" s="54"/>
      <c r="Q207" s="54"/>
      <c r="R207" s="54"/>
      <c r="S207" s="37">
        <v>0</v>
      </c>
      <c r="T207" s="54"/>
      <c r="U207" s="143" t="s">
        <v>111</v>
      </c>
      <c r="V207" s="145">
        <v>2134.3200000000002</v>
      </c>
      <c r="W207" s="143" t="s">
        <v>110</v>
      </c>
      <c r="X207" s="143" t="s">
        <v>109</v>
      </c>
      <c r="Y207" s="144">
        <v>2134.3200000000002</v>
      </c>
      <c r="Z207" s="143" t="s">
        <v>108</v>
      </c>
      <c r="AA207" s="143" t="s">
        <v>107</v>
      </c>
    </row>
    <row r="208" spans="1:27" s="1" customFormat="1" hidden="1">
      <c r="A208" s="138">
        <v>23</v>
      </c>
      <c r="B208" s="183" t="s">
        <v>103</v>
      </c>
      <c r="C208" s="125"/>
      <c r="D208" s="78"/>
      <c r="E208" s="116"/>
      <c r="F208" s="126"/>
      <c r="G208" s="124"/>
      <c r="H208" s="36"/>
      <c r="I208" s="38"/>
      <c r="J208" s="54"/>
      <c r="K208" s="54"/>
      <c r="L208" s="54"/>
      <c r="M208" s="54"/>
      <c r="N208" s="54"/>
      <c r="O208" s="54"/>
      <c r="P208" s="54"/>
      <c r="Q208" s="54"/>
      <c r="R208" s="54"/>
      <c r="S208" s="37">
        <f>J208-O208-P208-T208</f>
        <v>0</v>
      </c>
      <c r="T208" s="64"/>
    </row>
    <row r="209" spans="1:31" s="1" customFormat="1" hidden="1">
      <c r="A209" s="141"/>
      <c r="B209" s="79" t="s">
        <v>104</v>
      </c>
      <c r="C209" s="125"/>
      <c r="D209" s="78"/>
      <c r="E209" s="116"/>
      <c r="F209" s="126"/>
      <c r="G209" s="124"/>
      <c r="H209" s="36"/>
      <c r="I209" s="46"/>
      <c r="J209" s="54"/>
      <c r="K209" s="54"/>
      <c r="L209" s="54"/>
      <c r="M209" s="54"/>
      <c r="N209" s="54"/>
      <c r="O209" s="54"/>
      <c r="P209" s="54"/>
      <c r="Q209" s="54"/>
      <c r="R209" s="54"/>
      <c r="S209" s="37">
        <f>J209-O209-P209-T209</f>
        <v>0</v>
      </c>
      <c r="T209" s="54"/>
    </row>
    <row r="210" spans="1:31" s="1" customFormat="1" hidden="1">
      <c r="A210" s="138"/>
      <c r="B210" s="24" t="s">
        <v>9</v>
      </c>
      <c r="C210" s="85"/>
      <c r="D210" s="78"/>
      <c r="E210" s="116"/>
      <c r="F210" s="126"/>
      <c r="G210" s="124"/>
      <c r="H210" s="36"/>
      <c r="I210" s="46"/>
      <c r="J210" s="69">
        <f>SUM(J207:J209)</f>
        <v>0</v>
      </c>
      <c r="K210" s="69">
        <f t="shared" ref="K210:T210" si="41">SUM(K207:K209)</f>
        <v>0</v>
      </c>
      <c r="L210" s="69">
        <f t="shared" si="41"/>
        <v>0</v>
      </c>
      <c r="M210" s="69">
        <f t="shared" si="41"/>
        <v>0</v>
      </c>
      <c r="N210" s="69">
        <f t="shared" si="41"/>
        <v>0</v>
      </c>
      <c r="O210" s="69">
        <f t="shared" si="41"/>
        <v>0</v>
      </c>
      <c r="P210" s="69">
        <f t="shared" si="41"/>
        <v>0</v>
      </c>
      <c r="Q210" s="69"/>
      <c r="R210" s="69">
        <f t="shared" si="41"/>
        <v>0</v>
      </c>
      <c r="S210" s="69">
        <f t="shared" si="41"/>
        <v>0</v>
      </c>
      <c r="T210" s="69">
        <f t="shared" si="41"/>
        <v>0</v>
      </c>
    </row>
    <row r="211" spans="1:31" s="1" customFormat="1" ht="15.75" hidden="1" customHeight="1">
      <c r="A211" s="137"/>
      <c r="B211" s="182"/>
      <c r="C211" s="125"/>
      <c r="D211" s="78"/>
      <c r="E211" s="116"/>
      <c r="F211" s="126"/>
      <c r="G211" s="124"/>
      <c r="H211" s="36"/>
      <c r="I211" s="38"/>
      <c r="J211" s="54"/>
      <c r="K211" s="54"/>
      <c r="L211" s="54"/>
      <c r="M211" s="54"/>
      <c r="N211" s="54"/>
      <c r="O211" s="54"/>
      <c r="P211" s="54"/>
      <c r="Q211" s="54"/>
      <c r="R211" s="54"/>
      <c r="S211" s="37">
        <f>J211-O211-P211-T211</f>
        <v>0</v>
      </c>
      <c r="T211" s="54"/>
    </row>
    <row r="212" spans="1:31" s="1" customFormat="1" hidden="1">
      <c r="A212" s="138">
        <v>25</v>
      </c>
      <c r="B212" s="183" t="s">
        <v>97</v>
      </c>
      <c r="C212" s="125"/>
      <c r="D212" s="78"/>
      <c r="E212" s="116"/>
      <c r="F212" s="126"/>
      <c r="G212" s="124"/>
      <c r="H212" s="36"/>
      <c r="I212" s="46"/>
      <c r="J212" s="54"/>
      <c r="K212" s="54"/>
      <c r="L212" s="54"/>
      <c r="M212" s="54"/>
      <c r="N212" s="54"/>
      <c r="O212" s="54"/>
      <c r="P212" s="54"/>
      <c r="Q212" s="54"/>
      <c r="R212" s="54"/>
      <c r="S212" s="37">
        <f>J212-O212-P212-T212</f>
        <v>0</v>
      </c>
      <c r="T212" s="54"/>
    </row>
    <row r="213" spans="1:31" s="1" customFormat="1" hidden="1">
      <c r="A213" s="141"/>
      <c r="B213" s="79"/>
      <c r="C213" s="125"/>
      <c r="D213" s="78"/>
      <c r="E213" s="116"/>
      <c r="F213" s="126"/>
      <c r="G213" s="124"/>
      <c r="H213" s="36"/>
      <c r="I213" s="46"/>
      <c r="J213" s="54"/>
      <c r="K213" s="54"/>
      <c r="L213" s="54"/>
      <c r="M213" s="54"/>
      <c r="N213" s="54"/>
      <c r="O213" s="54"/>
      <c r="P213" s="54"/>
      <c r="Q213" s="54"/>
      <c r="R213" s="54"/>
      <c r="S213" s="37">
        <f>J213-O213-P213-T213</f>
        <v>0</v>
      </c>
      <c r="T213" s="54"/>
    </row>
    <row r="214" spans="1:31" s="1" customFormat="1" hidden="1">
      <c r="A214" s="22"/>
      <c r="B214" s="24" t="s">
        <v>9</v>
      </c>
      <c r="C214" s="85"/>
      <c r="D214" s="78"/>
      <c r="E214" s="116"/>
      <c r="F214" s="126"/>
      <c r="G214" s="124"/>
      <c r="H214" s="36"/>
      <c r="I214" s="46"/>
      <c r="J214" s="69">
        <f>SUM(J211:J213)</f>
        <v>0</v>
      </c>
      <c r="K214" s="69">
        <f t="shared" ref="K214:T214" si="42">SUM(K211:K213)</f>
        <v>0</v>
      </c>
      <c r="L214" s="69">
        <f t="shared" si="42"/>
        <v>0</v>
      </c>
      <c r="M214" s="69">
        <f t="shared" si="42"/>
        <v>0</v>
      </c>
      <c r="N214" s="69">
        <f t="shared" si="42"/>
        <v>0</v>
      </c>
      <c r="O214" s="69">
        <f t="shared" si="42"/>
        <v>0</v>
      </c>
      <c r="P214" s="69">
        <f t="shared" si="42"/>
        <v>0</v>
      </c>
      <c r="Q214" s="69"/>
      <c r="R214" s="69">
        <f t="shared" si="42"/>
        <v>0</v>
      </c>
      <c r="S214" s="69">
        <f t="shared" si="42"/>
        <v>0</v>
      </c>
      <c r="T214" s="69">
        <f t="shared" si="42"/>
        <v>0</v>
      </c>
    </row>
    <row r="215" spans="1:31" s="1" customFormat="1">
      <c r="A215" s="21"/>
      <c r="B215" s="20" t="s">
        <v>8</v>
      </c>
      <c r="C215" s="129"/>
      <c r="D215" s="21"/>
      <c r="E215" s="21"/>
      <c r="F215" s="21"/>
      <c r="G215" s="21"/>
      <c r="H215" s="36"/>
      <c r="I215" s="48"/>
      <c r="J215" s="71">
        <f t="shared" ref="J215" si="43">J26+J42+J49+J54+J60+J65+J70+J80+J88+J97+J110+J144+J148+J153+J161+J165+J170+J174+J184+J179+J190+J194+J198+J202+J206+J210+J214</f>
        <v>647310.9</v>
      </c>
      <c r="K215" s="71">
        <f t="shared" ref="K215" si="44">K26+K42+K49+K54+K60+K65+K70+K80+K88+K97+K110+K144+K148+K153+K161+K165+K170+K174+K184+K179+K190+K194+K198+K202+K206+K210+K214</f>
        <v>646996.87</v>
      </c>
      <c r="L215" s="71">
        <f t="shared" ref="L215" si="45">L26+L42+L49+L54+L60+L65+L70+L80+L88+L97+L110+L144+L148+L153+L161+L165+L170+L174+L184+L179+L190+L194+L198+L202+L206+L210+L214</f>
        <v>422824.39</v>
      </c>
      <c r="M215" s="71">
        <f t="shared" ref="M215" si="46">M26+M42+M49+M54+M60+M65+M70+M80+M88+M97+M110+M144+M148+M153+M161+M165+M170+M174+M184+M179+M190+M194+M198+M202+M206+M210+M214</f>
        <v>224172.47999999995</v>
      </c>
      <c r="N215" s="71">
        <f t="shared" ref="N215" si="47">N26+N42+N49+N54+N60+N65+N70+N80+N88+N97+N110+N144+N148+N153+N161+N165+N170+N174+N184+N179+N190+N194+N198+N202+N206+N210+N214</f>
        <v>4801.7700000000004</v>
      </c>
      <c r="O215" s="71">
        <f t="shared" ref="O215" si="48">O26+O42+O49+O54+O60+O65+O70+O80+O88+O97+O110+O144+O148+O153+O161+O165+O170+O174+O184+O179+O190+O194+O198+O202+O206+O210+O214</f>
        <v>0</v>
      </c>
      <c r="P215" s="71">
        <f t="shared" ref="P215" si="49">P26+P42+P49+P54+P60+P65+P70+P80+P88+P97+P110+P144+P148+P153+P161+P165+P170+P174+P184+P179+P190+P194+P198+P202+P206+P210+P214</f>
        <v>314.02999999999997</v>
      </c>
      <c r="Q215" s="71">
        <f t="shared" ref="Q215" si="50">Q26+Q42+Q49+Q54+Q60+Q65+Q70+Q80+Q88+Q97+Q110+Q144+Q148+Q153+Q161+Q165+Q170+Q174+Q184+Q179+Q190+Q194+Q198+Q202+Q206+Q210+Q214</f>
        <v>0</v>
      </c>
      <c r="R215" s="71">
        <f t="shared" ref="R215" si="51">R26+R42+R49+R54+R60+R65+R70+R80+R88+R97+R110+R144+R148+R153+R161+R165+R170+R174+R184+R179+R190+R194+R198+R202+R206+R210+R214</f>
        <v>0</v>
      </c>
      <c r="S215" s="71">
        <f t="shared" ref="S215" si="52">S26+S42+S49+S54+S60+S65+S70+S80+S88+S97+S110+S144+S148+S153+S161+S165+S170+S174+S184+S179+S190+S194+S198+S202+S206+S210+S214</f>
        <v>400000</v>
      </c>
      <c r="T215" s="71">
        <f t="shared" ref="T215" si="53">T26+T42+T49+T54+T60+T65+T70+T80+T88+T97+T110+T144+T148+T153+T161+T165+T170+T174+T184+T179+T190+T194+T198+T202+T206+T210+T214</f>
        <v>242195.1</v>
      </c>
      <c r="AD215"/>
      <c r="AE215"/>
    </row>
    <row r="216" spans="1:31">
      <c r="B216" s="2"/>
      <c r="C216" s="199"/>
      <c r="H216" s="19"/>
      <c r="I216" s="34"/>
      <c r="L216" s="2"/>
      <c r="M216" s="2"/>
      <c r="N216" s="2"/>
      <c r="S216" s="72"/>
      <c r="T216" s="10"/>
    </row>
    <row r="217" spans="1:31">
      <c r="A217" s="18" t="s">
        <v>7</v>
      </c>
      <c r="B217" s="2"/>
      <c r="C217" s="200"/>
      <c r="D217" s="201"/>
      <c r="E217" s="57"/>
      <c r="H217" s="2"/>
      <c r="I217" s="13" t="s">
        <v>6</v>
      </c>
      <c r="J217" s="13"/>
      <c r="K217" s="13"/>
      <c r="L217" s="17"/>
      <c r="M217" s="252" t="s">
        <v>241</v>
      </c>
      <c r="N217" s="252"/>
      <c r="O217" s="252"/>
      <c r="P217" s="252"/>
      <c r="Q217" s="252"/>
      <c r="R217" s="252"/>
      <c r="S217" s="252"/>
      <c r="T217" s="252"/>
    </row>
    <row r="218" spans="1:31">
      <c r="A218" s="16" t="s">
        <v>5</v>
      </c>
      <c r="B218" s="202"/>
      <c r="C218" s="203"/>
      <c r="D218" s="12"/>
      <c r="E218" s="204"/>
      <c r="H218" s="2"/>
      <c r="I218" s="33"/>
      <c r="J218" s="14" t="s">
        <v>4</v>
      </c>
      <c r="K218" s="17"/>
      <c r="L218" s="57" t="s">
        <v>105</v>
      </c>
      <c r="M218" s="268" t="s">
        <v>242</v>
      </c>
      <c r="N218" s="268"/>
      <c r="O218" s="268"/>
      <c r="P218" s="268"/>
      <c r="Q218" s="268"/>
      <c r="R218" s="268"/>
      <c r="S218" s="268"/>
      <c r="T218" s="268"/>
    </row>
    <row r="219" spans="1:31">
      <c r="A219" s="6"/>
      <c r="B219" s="205"/>
      <c r="C219" s="206"/>
      <c r="D219" s="201"/>
      <c r="E219" s="207"/>
      <c r="F219" s="208"/>
      <c r="G219" s="17"/>
      <c r="H219" s="15"/>
      <c r="I219" s="33"/>
      <c r="J219" s="11"/>
      <c r="K219" s="14"/>
      <c r="L219" s="14"/>
      <c r="M219" s="14"/>
      <c r="N219" s="14"/>
      <c r="O219" s="10"/>
      <c r="P219" s="9"/>
      <c r="Q219" s="9"/>
      <c r="R219" s="9"/>
      <c r="S219" s="9"/>
    </row>
    <row r="220" spans="1:31">
      <c r="A220" s="6"/>
      <c r="B220" s="209"/>
      <c r="C220" s="210"/>
      <c r="D220" s="211"/>
      <c r="E220" s="10"/>
      <c r="F220" s="2"/>
      <c r="G220" s="212"/>
      <c r="H220" s="2"/>
      <c r="I220" s="35"/>
      <c r="J220" s="9"/>
      <c r="K220" s="5"/>
      <c r="L220" s="4"/>
      <c r="M220" s="4"/>
      <c r="N220" s="80" t="s">
        <v>92</v>
      </c>
      <c r="O220" s="8"/>
      <c r="P220" s="8"/>
      <c r="Q220" s="8"/>
      <c r="R220" s="8"/>
      <c r="S220" s="130"/>
    </row>
    <row r="221" spans="1:31">
      <c r="A221" s="6"/>
      <c r="B221" s="213"/>
      <c r="C221" s="210"/>
      <c r="D221" s="211"/>
      <c r="E221" s="10"/>
      <c r="F221" s="214"/>
      <c r="G221" s="212"/>
      <c r="H221" s="2"/>
      <c r="I221" s="31"/>
      <c r="K221" s="5"/>
      <c r="L221" s="4"/>
      <c r="M221" s="217" t="s">
        <v>232</v>
      </c>
      <c r="N221" s="217"/>
      <c r="O221" s="217"/>
      <c r="P221" s="217"/>
      <c r="Q221" s="3"/>
      <c r="R221" s="3"/>
      <c r="S221" s="3"/>
    </row>
    <row r="222" spans="1:31">
      <c r="A222" s="6"/>
      <c r="B222" s="213"/>
      <c r="C222" s="210"/>
      <c r="D222" s="211"/>
      <c r="E222" s="10"/>
      <c r="F222" s="214"/>
      <c r="G222" s="212"/>
      <c r="H222" s="2"/>
      <c r="I222" s="31"/>
      <c r="K222" s="5"/>
      <c r="L222" s="4"/>
      <c r="M222" s="140"/>
      <c r="N222" s="140"/>
      <c r="O222" s="140"/>
      <c r="P222" s="140"/>
      <c r="Q222" s="3"/>
      <c r="R222" s="3"/>
      <c r="S222" s="3"/>
    </row>
    <row r="223" spans="1:31">
      <c r="B223" s="2"/>
      <c r="C223" s="199"/>
      <c r="H223" s="2" t="s">
        <v>3</v>
      </c>
      <c r="I223" s="31"/>
      <c r="L223" s="2"/>
      <c r="M223" s="2"/>
      <c r="N223" s="2"/>
      <c r="S223" s="1" t="s">
        <v>2</v>
      </c>
    </row>
    <row r="224" spans="1:31">
      <c r="B224" s="2"/>
      <c r="C224" s="199"/>
      <c r="H224" s="2"/>
      <c r="I224" s="31" t="s">
        <v>1</v>
      </c>
      <c r="L224" s="2"/>
      <c r="M224" s="2"/>
      <c r="N224" s="2"/>
      <c r="S224" s="1" t="s">
        <v>0</v>
      </c>
    </row>
    <row r="225" spans="2:14">
      <c r="B225" s="2"/>
      <c r="C225" s="199"/>
      <c r="H225" s="2"/>
      <c r="I225" s="31"/>
      <c r="L225" s="2"/>
      <c r="M225" s="2"/>
      <c r="N225" s="2"/>
    </row>
  </sheetData>
  <sortState ref="H8:R37">
    <sortCondition ref="H8:H37"/>
  </sortState>
  <mergeCells count="99">
    <mergeCell ref="M218:T218"/>
    <mergeCell ref="B55:B59"/>
    <mergeCell ref="C28:C41"/>
    <mergeCell ref="B28:B41"/>
    <mergeCell ref="F8:F26"/>
    <mergeCell ref="E8:E26"/>
    <mergeCell ref="C8:C26"/>
    <mergeCell ref="C72:C79"/>
    <mergeCell ref="B72:B79"/>
    <mergeCell ref="G98:G109"/>
    <mergeCell ref="F98:F109"/>
    <mergeCell ref="E98:E109"/>
    <mergeCell ref="D98:D109"/>
    <mergeCell ref="C98:C109"/>
    <mergeCell ref="F94:F96"/>
    <mergeCell ref="G28:G41"/>
    <mergeCell ref="B98:B109"/>
    <mergeCell ref="C94:C96"/>
    <mergeCell ref="D94:D96"/>
    <mergeCell ref="E94:E96"/>
    <mergeCell ref="A145:A147"/>
    <mergeCell ref="E145:E147"/>
    <mergeCell ref="D145:D147"/>
    <mergeCell ref="C145:C147"/>
    <mergeCell ref="B145:B147"/>
    <mergeCell ref="D8:D26"/>
    <mergeCell ref="F81:F87"/>
    <mergeCell ref="D72:D79"/>
    <mergeCell ref="E72:E79"/>
    <mergeCell ref="D66:D69"/>
    <mergeCell ref="E66:E69"/>
    <mergeCell ref="D81:D87"/>
    <mergeCell ref="E81:E87"/>
    <mergeCell ref="F28:F41"/>
    <mergeCell ref="F43:F48"/>
    <mergeCell ref="F61:F64"/>
    <mergeCell ref="F72:F79"/>
    <mergeCell ref="E61:E64"/>
    <mergeCell ref="F55:F59"/>
    <mergeCell ref="E43:E48"/>
    <mergeCell ref="M217:T217"/>
    <mergeCell ref="P5:P6"/>
    <mergeCell ref="G61:G64"/>
    <mergeCell ref="F5:F6"/>
    <mergeCell ref="G94:G96"/>
    <mergeCell ref="G111:G143"/>
    <mergeCell ref="F111:F143"/>
    <mergeCell ref="G81:G87"/>
    <mergeCell ref="E111:E143"/>
    <mergeCell ref="G145:G147"/>
    <mergeCell ref="F145:F147"/>
    <mergeCell ref="A55:A59"/>
    <mergeCell ref="B61:B64"/>
    <mergeCell ref="C55:C59"/>
    <mergeCell ref="G55:G59"/>
    <mergeCell ref="F50:F53"/>
    <mergeCell ref="D55:D59"/>
    <mergeCell ref="D61:D64"/>
    <mergeCell ref="E50:E53"/>
    <mergeCell ref="D50:D53"/>
    <mergeCell ref="C61:C64"/>
    <mergeCell ref="A61:A64"/>
    <mergeCell ref="A50:A53"/>
    <mergeCell ref="B50:B53"/>
    <mergeCell ref="C50:C53"/>
    <mergeCell ref="G50:G53"/>
    <mergeCell ref="E55:E59"/>
    <mergeCell ref="Q5:R5"/>
    <mergeCell ref="A8:A26"/>
    <mergeCell ref="A5:A6"/>
    <mergeCell ref="A28:A41"/>
    <mergeCell ref="D43:D48"/>
    <mergeCell ref="D28:D41"/>
    <mergeCell ref="A43:A48"/>
    <mergeCell ref="B43:B48"/>
    <mergeCell ref="C43:C48"/>
    <mergeCell ref="C5:C6"/>
    <mergeCell ref="B5:B6"/>
    <mergeCell ref="H5:J5"/>
    <mergeCell ref="G5:G6"/>
    <mergeCell ref="G8:G26"/>
    <mergeCell ref="E28:E41"/>
    <mergeCell ref="G43:G48"/>
    <mergeCell ref="M221:P221"/>
    <mergeCell ref="A94:A96"/>
    <mergeCell ref="C66:C69"/>
    <mergeCell ref="A81:A87"/>
    <mergeCell ref="B81:B87"/>
    <mergeCell ref="B66:B69"/>
    <mergeCell ref="A66:A69"/>
    <mergeCell ref="A72:A79"/>
    <mergeCell ref="C81:C87"/>
    <mergeCell ref="G66:G69"/>
    <mergeCell ref="F66:F69"/>
    <mergeCell ref="A111:A143"/>
    <mergeCell ref="A98:A109"/>
    <mergeCell ref="B111:B143"/>
    <mergeCell ref="D111:D143"/>
    <mergeCell ref="C111:C143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6" sqref="C1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2018-06-19T08:39:38Z</cp:lastPrinted>
  <dcterms:created xsi:type="dcterms:W3CDTF">2017-06-21T10:50:40Z</dcterms:created>
  <dcterms:modified xsi:type="dcterms:W3CDTF">2018-06-22T08:14:31Z</dcterms:modified>
</cp:coreProperties>
</file>